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555"/>
  </bookViews>
  <sheets>
    <sheet name="2026年" sheetId="4" r:id="rId1"/>
  </sheets>
  <definedNames>
    <definedName name="_xlnm._FilterDatabase" localSheetId="0" hidden="1">'2026年'!$A$4:$T$65</definedName>
    <definedName name="_xlnm.Print_Titles" localSheetId="0">'2026年'!$1:$5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<sst xmlns="http://schemas.openxmlformats.org/spreadsheetml/2006/main" count="714" uniqueCount="231">
  <si>
    <t>南涧县2026年度第一次衔接资金项目计划安排情况表（公告）</t>
  </si>
  <si>
    <t>序号</t>
  </si>
  <si>
    <t>项目类型及名称</t>
  </si>
  <si>
    <t>项目实施单位</t>
  </si>
  <si>
    <t>项目地点</t>
  </si>
  <si>
    <t>计划投入资金及资金来源（万元）</t>
  </si>
  <si>
    <t>项目主要建设内容</t>
  </si>
  <si>
    <t>项目计划实施期限（年月-年月）</t>
  </si>
  <si>
    <t>预期绩效目标（核心指标）</t>
  </si>
  <si>
    <t>联农带农富农利益联结机制建立情况</t>
  </si>
  <si>
    <t>县级主管部门</t>
  </si>
  <si>
    <t>责任单位</t>
  </si>
  <si>
    <t>责任人</t>
  </si>
  <si>
    <t>备注</t>
  </si>
  <si>
    <t>合计</t>
  </si>
  <si>
    <t>中央衔接资金</t>
  </si>
  <si>
    <t>省级衔接资金</t>
  </si>
  <si>
    <t>州级衔接资金</t>
  </si>
  <si>
    <t>县级衔接资金</t>
  </si>
  <si>
    <t>受益总人口（人、人次）</t>
  </si>
  <si>
    <t>受益脱贫人口（含监测对象；人、人次）</t>
  </si>
  <si>
    <t>机制建立情况（下拉选项选择）</t>
  </si>
  <si>
    <t>机制建立方式（下拉选项选择）</t>
  </si>
  <si>
    <t>——</t>
  </si>
  <si>
    <t>一、</t>
  </si>
  <si>
    <t>产业发展项目</t>
  </si>
  <si>
    <t>（一）</t>
  </si>
  <si>
    <t>生产项目</t>
  </si>
  <si>
    <t>种植养殖基地</t>
  </si>
  <si>
    <t>小湾东镇2026年小湾库区网箱养鱼设施农业发展项目</t>
  </si>
  <si>
    <t>小湾东镇</t>
  </si>
  <si>
    <t>南涧县小湾库区</t>
  </si>
  <si>
    <t>在南涧县小湾库区发展网箱养鱼15000平方米左右，项目形成资产归小湾东镇岔江村集体所有，村集体将项目资产出租给第三方运营，收取租金归村集体，用于常态化帮扶和村级公益性事业的支出。</t>
  </si>
  <si>
    <t>2026.02-2026.11</t>
  </si>
  <si>
    <t>1.项目完工及时率100%；2.预计实现项目资产出租年收入约6万元；3.带动就业30人以上。</t>
  </si>
  <si>
    <t>带动生产、务工就业、收益分红</t>
  </si>
  <si>
    <t>方案、协议</t>
  </si>
  <si>
    <t>县农业农村局</t>
  </si>
  <si>
    <t>小湾东镇人民政府</t>
  </si>
  <si>
    <t>袁玉君</t>
  </si>
  <si>
    <t>光伏电站建设</t>
  </si>
  <si>
    <t>乐秋乡问六大村“空心村”整治光伏建设项目</t>
  </si>
  <si>
    <t>南涧镇</t>
  </si>
  <si>
    <t>乐秋乡米家禄村问六大村</t>
  </si>
  <si>
    <t>乐秋乡米家禄村问六大村为空心村，村内有大量闲置土地和房屋，村内1000kw的光伏电站已并网，安装光伏板即可运行发电，还需安装约800kw的光伏板。光伏发电年收益达48万元以上。</t>
  </si>
  <si>
    <t>光伏发电年收入48万元以上。</t>
  </si>
  <si>
    <t>带动生产、收益分红</t>
  </si>
  <si>
    <t>乐秋乡人民政府</t>
  </si>
  <si>
    <t>杨志臻</t>
  </si>
  <si>
    <t>乐秋乡河边队光伏电站建设项目</t>
  </si>
  <si>
    <t>乐秋乡</t>
  </si>
  <si>
    <t>乐秋乡米家禄村河边队</t>
  </si>
  <si>
    <t>乐秋乡河边队光伏电站已并网，安装光伏板即可运行发电，已安装449kw光伏板，还需安装约400kw的光伏板。光伏发电年收益达24万元以上。</t>
  </si>
  <si>
    <t>光伏发电年收入24万元以上。</t>
  </si>
  <si>
    <t>南涧镇腊果村畜光互补村集体经济发展项目</t>
  </si>
  <si>
    <t>南涧镇东涌村腊果</t>
  </si>
  <si>
    <t>建设装机600kW太阳能光伏及配套设施建设，用于发展壮大村集体经济。</t>
  </si>
  <si>
    <t>光伏发电年收入36万元以上。</t>
  </si>
  <si>
    <t>南涧镇人民政府</t>
  </si>
  <si>
    <t>黄明辉</t>
  </si>
  <si>
    <t>休闲农业与乡村旅游</t>
  </si>
  <si>
    <t>窝接河村农文旅融合补短板项目</t>
  </si>
  <si>
    <t>县融媒体中心</t>
  </si>
  <si>
    <t>南涧镇西山村窝接河村</t>
  </si>
  <si>
    <t>1.乡村旅居配套设施改造提升：改造民房约950㎡及配套设施建设（含给排水及照明系统）。2.建设非遗传承活态化展示工坊约1000㎡；3.乡村旅居环境提升：改造提升旅游道路约1000㎡，挡墙建设约450立方米、污水处理约400米。4.乡村旅居周边绿美环境提质约400㎡。</t>
  </si>
  <si>
    <t>1.项目完工及时率100%；2.预计实现项目资产出租年收入约19万元；3.带动就业10人以上。</t>
  </si>
  <si>
    <t>白家伟</t>
  </si>
  <si>
    <t>（二）</t>
  </si>
  <si>
    <t>加工流通项目</t>
  </si>
  <si>
    <t>加工业</t>
  </si>
  <si>
    <t>南涧县2026年新型可移动生物质能源密集烤房建设项目</t>
  </si>
  <si>
    <t>南涧镇、拥翠乡、乐秋乡、碧溪乡、小湾东镇、宝华镇、无量山镇</t>
  </si>
  <si>
    <t>新建新型可移动生物质能源密集烤房70座，采购移动烤房配套项目（包括采购烤房设备、主体结构等）及附属设施配套（包括编烟棚及后备电源配备、电网改造等）。资金补助5.5万元/座。</t>
  </si>
  <si>
    <t>2026.02-2026.07</t>
  </si>
  <si>
    <t>1.新建新型可移动生物质能源密集烤房70座；2.项目完工及时率100%；3.实现全县烟农户均增收500元以上。</t>
  </si>
  <si>
    <t>方案</t>
  </si>
  <si>
    <t>赵静</t>
  </si>
  <si>
    <t>公郎镇特色芭蕉白兰地酒厂建设项目</t>
  </si>
  <si>
    <t>公郎镇</t>
  </si>
  <si>
    <t>公郎镇官地村</t>
  </si>
  <si>
    <t>在公郎镇官地村委会，建设新建一座约1200㎡集生产、罐装包装、仓储物流车间等为一体的白兰地酒标准化钢结构厂房；一座300㎡酒窖；一座约300㎡集实验室、产品体验区为一体的砖混结构功能房；完善厂区硬化、污水处理等附属设施。</t>
  </si>
  <si>
    <t>1.项目完工及时率100%；2.预计实现芭蕉白兰地酒厂资产出租年收入约7.5万元；3.带动就业10人以上</t>
  </si>
  <si>
    <t>公郎镇人民政府</t>
  </si>
  <si>
    <t>李白蕊</t>
  </si>
  <si>
    <t>大理无量山火腿产业发展建设项目</t>
  </si>
  <si>
    <t>在公郎镇官地村老214国道边景东交接点新建300平方米左右无量山火腿非遗文化展示坊暨无量山山货交易中心，新建800平方米左右无量山火腿发酵及仓储车间，完善无量山火腿加工8大流程设施设备。所形成的经营性资产量化为项目所在地村委会集体资产，通过资产租赁给经营主体使用，按签订协议收取租金形成村集体收益。</t>
  </si>
  <si>
    <t>1.项目完工及时率100%；2.预计实现项目资产出租年收入约3万元；3.带动就业3人以上</t>
  </si>
  <si>
    <t>无量山镇新政茶厂提质增效建设项目</t>
  </si>
  <si>
    <t>无量山镇</t>
  </si>
  <si>
    <t>无量山镇新政茶厂</t>
  </si>
  <si>
    <t>拟新建200平方米茶叶展销品鉴中心1座；茶叶生产车间及茶叶存储仓库提升改造300平方米；茶叶种植及茶叶加工区域配套建设。</t>
  </si>
  <si>
    <t>1.项目完工及时率100%；2.预计实现新政茶厂资产出租年收入约13万元；3.带动就业5人以上。</t>
  </si>
  <si>
    <t>无量山镇人民政府</t>
  </si>
  <si>
    <t>字少鸷</t>
  </si>
  <si>
    <t>敢保茶叶加工厂提级改造-南涧县宝华镇无量村民族团结进步示范村建设项目</t>
  </si>
  <si>
    <t>宝华镇</t>
  </si>
  <si>
    <t>宝华镇无量村委会敢保茶叶加工厂</t>
  </si>
  <si>
    <t>1.新建加工车间，新建钢结构加工车间1栋，两层共220平方米（含地基处理）。2.精加工车间提级改造，精加工车间规范化建设（地板、墙体等处理）；精加工车间分区隔板建设。3.老厂房提质改造，对老厂房进行部分墙体拆除改造为生产车间。4.晾晒场建设，晾晒场硬化600平方米。5.茶厂附属设施建设，新建茶厂大门1座和新建围墙150平方米、新建公厕1座、水电改造等。</t>
  </si>
  <si>
    <t>1.项目完工及时率100%；2.预计实现标准化生产厂房资产出租年收入约3万元；3.带动就业6人以上。</t>
  </si>
  <si>
    <t>县民宗局</t>
  </si>
  <si>
    <t>宝华镇人民政府</t>
  </si>
  <si>
    <t>李祖发</t>
  </si>
  <si>
    <t>农产品仓储保鲜冷链基础设施建设、市场建设和农村物流</t>
  </si>
  <si>
    <t>无量山镇红星村土特产集散中心建设项目</t>
  </si>
  <si>
    <t>无量山镇红星村委会</t>
  </si>
  <si>
    <t>拟新建420㎡冷库群（含：320㎡保鲜库，容积为1000m³；50㎡速冻库，容积为300m³；50㎡冷藏库，容积为300m³）；新建设200㎡。钢结构钢架仓库；新建设150㎡管理区；实施附属设施建设，含场地硬化1500㎡、电子汽车称、场地排水排污、围栏等。</t>
  </si>
  <si>
    <t>1.项目完工及时率100%；2.预计实现红星村土特产集散中心资产出租年收入约4.5万元；3.带动就业5人以上。</t>
  </si>
  <si>
    <t>务工就业、收益分红</t>
  </si>
  <si>
    <t>拥翠乡农特产品交易中心建设项目</t>
  </si>
  <si>
    <t>拥翠乡</t>
  </si>
  <si>
    <t>拥翠乡拥翠村</t>
  </si>
  <si>
    <t>计划投资380万元实施拥翠乡农特产品交易中心建设项目。主要建设内容为：1.投资320万元新建占地面积为600㎡的农特产品交易中心一间（建筑面积约1200㎡），含商品分区摊位、管理用房、仓库等功能。2.投资60万元完善配套设施。</t>
  </si>
  <si>
    <t>1.项目完工及时率100%；2.预计实现农特产品交易中心资产出租年收入约11.4万元；3.带动就业25人以上。</t>
  </si>
  <si>
    <t>拥翠乡人民政府</t>
  </si>
  <si>
    <t>钟振川</t>
  </si>
  <si>
    <t>南涧县精品咖啡种质中心综合建设项目</t>
  </si>
  <si>
    <t>南涧镇西山村</t>
  </si>
  <si>
    <t>1.精品咖啡种质中心（育苗基地）：建设规模10万株/年种苗繁育中心。占地6亩，预算投资200万元；2.咖啡博览园：建设咖啡品种博览园基地80亩，预算投资160万元；3.咖啡品鉴馆与南涧标杆农特产选品展示中心：提升改造现有的土林中心、土林民宿帐篷及周边公共空间，投资398万元。</t>
  </si>
  <si>
    <t>1.项目完工及时率100%；2.预计实现精品咖啡种质中心资产出租年收入约10.5万元；3.带动就业5人以上。</t>
  </si>
  <si>
    <t>（三）</t>
  </si>
  <si>
    <t>金融保险配套项目</t>
  </si>
  <si>
    <t>南涧县2026年度小额信贷贴息项目</t>
  </si>
  <si>
    <t>南涧县农业农村局</t>
  </si>
  <si>
    <t>大理州南涧县全县范围</t>
  </si>
  <si>
    <t>鼓励和引导常态化帮扶对象发展产业和开展经营活动，发放小额信贷，户贷5万元以下、3年期以内、市场报价利率、财政全额贴息。</t>
  </si>
  <si>
    <t>2026.01-2026.12</t>
  </si>
  <si>
    <t>1.脱贫户和监测对象贷款申请满足率100%；2.帮扶对象获得贷款总金额1.5亿元以上。</t>
  </si>
  <si>
    <t>带动生产</t>
  </si>
  <si>
    <t>政策性</t>
  </si>
  <si>
    <t>（四）</t>
  </si>
  <si>
    <t>新型农村集体经济发展项目</t>
  </si>
  <si>
    <t>公郎镇特色生食火腿加工厂建设项目</t>
  </si>
  <si>
    <t>采取“飞地抱团”地建设模式，以发展壮大村集体经济为目的，把发展村级集体经济与产业发展相结合，在公郎镇官地村委会，建设新建一座约600㎡集腌制、加工、包装等为一体的生食火腿厂房；建设600㎡火腿发酵及仓储厂房；一座约300㎡集实验室、产品体验区为一体的砖混结构功能房；完善厂区硬化、污水处理等附属设施。</t>
  </si>
  <si>
    <t>项目实施后，资产按每村70万元量化到官地等6个村，合作期内，年平均收入为14.7万元，每个村收入为2.45万元，收益比例不低于3.5%。</t>
  </si>
  <si>
    <t>宝华镇2026无量村青龙山白茶精制厂建设项目</t>
  </si>
  <si>
    <t>宝华镇无量村青龙山茶厂</t>
  </si>
  <si>
    <t>投资210万元，新建白茶精制厂800m²，配套相应设施设备。</t>
  </si>
  <si>
    <t>项目建成后形成的固定资产归无量村、美星村、兔街村3个村集体所有，能够有较稳定收入，每年可增加村级集体经济收入每村6万元以上，收益比例达3%以上。</t>
  </si>
  <si>
    <t>二、</t>
  </si>
  <si>
    <t>乡村建设行动项目</t>
  </si>
  <si>
    <t>农村基础设施项目</t>
  </si>
  <si>
    <t>南涧县宝华镇白竹村2026年以工代赈项目</t>
  </si>
  <si>
    <t>宝华镇白竹村</t>
  </si>
  <si>
    <t>村内路面硬化2km(铺设宽2m,厚20cm,C30混凝土);浆砌毛石挡墙4500m³;新建排水沟1.2km(沟底宽40cm,沟深40cm,沟壁厚20cm,加水泥盖板);河道沟渠治理2.9km。</t>
  </si>
  <si>
    <t>1.项目完工及时率100%；2.项目验收合格率100%；3.群众满意度达85％以上。</t>
  </si>
  <si>
    <t>不涉及</t>
  </si>
  <si>
    <t>南涧镇西山村基础设施补短板项目</t>
  </si>
  <si>
    <t>南涧镇土林片区</t>
  </si>
  <si>
    <t>1.更换人行栈道塑木地板及护栏3000米，2.修复乡村旅游配套设施4个。</t>
  </si>
  <si>
    <t>人居环境整治项目</t>
  </si>
  <si>
    <t>村容村貌提升</t>
  </si>
  <si>
    <t>宝华镇2026年乡村振兴村奖补资金乡村建设项目</t>
  </si>
  <si>
    <t>宝华镇无量村、宝华村</t>
  </si>
  <si>
    <t>一、无量村建设内容为：1.土方开挖及外运12000立方米，投入资金18万元。2.新建挡墙550立方米，投入资金26万元。3.村内道路硬化1350平方米，投入资金20万元。4.新建三面光沟350米，埋设DN200排污管400米，新建20立方米化粪池1座，10立方米化粪池1座，投入资金24万元。
二、宝华村建设内容为：1.宝华村215沿线人居环境提升投入42万元。2.新建垃圾房2座，投入20万元。</t>
  </si>
  <si>
    <t>乐秋乡2026年乡村振兴村奖补资金乡村建设项目</t>
  </si>
  <si>
    <t>乐秋乡上虎村</t>
  </si>
  <si>
    <t>1.道路和场地硬化（20厘米厚、C30混凝土）8000平方米，投入140万元。2.村内人居环境提升1000平方米，100元/平方米，投入10万元。</t>
  </si>
  <si>
    <t>农村污水治理</t>
  </si>
  <si>
    <t>南涧镇2026农村生活污水治理补短板建设项目</t>
  </si>
  <si>
    <t>南涧镇4个村民小组</t>
  </si>
  <si>
    <t>完成4个村农村生活污水治理。包含养殖户污水处理，村内主管道建设，检查井建设、排水沟建设和“大三格”、“小三格”化粪池建设。</t>
  </si>
  <si>
    <t>1.项目完工及时率100%；2.项目验收合格率100%；3.生活污水处理率达80％以上；4.群众满意度达85％以上。</t>
  </si>
  <si>
    <t>拥翠乡长虫街基础设施建设项目</t>
  </si>
  <si>
    <t>拥翠乡拥翠村长虫街</t>
  </si>
  <si>
    <t>1.实施进村道路硬化8000㎡，排污管道建设800ｍ、挡墙345m³；2.新建200m³的污水处理池2座；3.新建人行徒步道1.2km；4.新建停车场1200㎡；5.实施“四小园”建设1800㎡。</t>
  </si>
  <si>
    <t>乐秋乡上虎村农村小型公益性基础设施补短板项目</t>
  </si>
  <si>
    <t>在上虎村配套PVC70管排污管、PVC110管排污管、DN300和DN400双壁波纹管、大三格化粪池、小三格化粪池等，补齐农村污水治理短板。</t>
  </si>
  <si>
    <t>碧溪乡回龙山村白马箐片区农村小型公益性基础设施建设补短板项目</t>
  </si>
  <si>
    <t>碧溪乡</t>
  </si>
  <si>
    <t>碧溪乡回龙山村白马箐片区</t>
  </si>
  <si>
    <t>铺设沥青路面10000平方米、埋设直径400毫米钢带波纹管2000米、铺设人行横道20000平米。</t>
  </si>
  <si>
    <t>碧溪乡人民政府</t>
  </si>
  <si>
    <t>谢海涛</t>
  </si>
  <si>
    <t>小湾东镇2026年农村小型公益性基础设施建设补短板项目</t>
  </si>
  <si>
    <t>小湾东镇神舟村新民村、营盘村、龙街村</t>
  </si>
  <si>
    <t>1.神舟大石房村：村内道路硬化1400米，村内公共场地硬化200平方米，村内三面光排水沟建设400米（含配套涵管），污水管网架设350米。2.新民自高利么村：村内道路硬化1600米，村内公共场地硬化300平方米，村内三面光排水沟建设300米（含配套涵管）。3.新民自克么村：村内道路硬化2000米，村内公共场地硬化200平方米，村内三面光排水沟建设300米，污水管网架设180米。4.营盘鸡街子中片：村内道路硬化1500米，村内公共场地硬化480平方米，村内三面光排水沟建设350米，污水管网架设600米。</t>
  </si>
  <si>
    <t>相关乡镇</t>
  </si>
  <si>
    <t>公郎镇2026年农村小型公益性基础设施建设补短板项目</t>
  </si>
  <si>
    <t>公郎镇公郎村、回营村</t>
  </si>
  <si>
    <t>实施公郎镇公郎村、回营村人居环境提升：实施道路提升改造工程，对公郎村、回营村村内道路进行提升改造，共计2km左右；实施污水治理工程，对公郎村、回营村村呃逆污水进行治理，铺设污水收集管网2km左右。</t>
  </si>
  <si>
    <t>宝华镇新街阿克塘片区农村生活污水治理项目</t>
  </si>
  <si>
    <t>宝华镇宝华村委会新街阿克塘片区</t>
  </si>
  <si>
    <t>1.排污：安装DN400排污管道7000米，DN200排污管道2000米，新建污水检查井200个。2.线路埋设：弱电线路入地埋设6000米。3.路面修复：新建规则青石板人行道2000米，均宽约2.5米，共5000平方米，铺设C15混凝土垫层。4.路沿石：安装路沿石2000米。</t>
  </si>
  <si>
    <t>无量山镇2026年小型公益性基础设施补短板建设项目</t>
  </si>
  <si>
    <t>红星村舍左地村、可保村小村、保台村干海子村</t>
  </si>
  <si>
    <t>1.红星村委会舍左地村新建污水管网1500米、新建排水沟400米、新建村内硬化路面1400平方米、村内绿化及节点打造、新建污水处理终端2座；2.可保村委会小村新建污水管网2100米、新建排水沟500米、新建村内硬化路面2200平方米、新建污水处理终端3座；3.保台村委会干海子村新建污水管网1000米、新建排水沟400米、新建村内硬化路面1650平方米、新建污水处理终端2座。</t>
  </si>
  <si>
    <t>三、</t>
  </si>
  <si>
    <t>巩固三保障成果（“雨露计划”补助）</t>
  </si>
  <si>
    <t>南涧县2026年度“雨露计划”补助项目</t>
  </si>
  <si>
    <t>大理州南涧县全县范围内</t>
  </si>
  <si>
    <t>脱贫户和监测对象子女就读职业院校给予补助（职业高中3000元/学年、中职4000元/学年、职业大专以上5000元/学年），2026年计划补助共3300人次（职业高中700人、中职900人、职业大专以上1700人）。</t>
  </si>
  <si>
    <t>2026.01-2026.11</t>
  </si>
  <si>
    <t>1.资助脱贫户和监测对象子女人数≥3300人次；脱贫户和监测对象子女生均资助标准≥3000元/人.学年。</t>
  </si>
  <si>
    <t>南涧县职业教育东西协作行动计划滇西实施方案学生2026年“雨露计划”项目</t>
  </si>
  <si>
    <t>县教体局</t>
  </si>
  <si>
    <t>职业教育东西协作行动2026年“雨露计划”补助6人次，每生每学年补助5000元。</t>
  </si>
  <si>
    <t>1.资助脱贫户和监测对象子女人数6人；脱贫户和监测对象子女生均资助标准5000元/人.学年。</t>
  </si>
  <si>
    <t>左世鹏</t>
  </si>
  <si>
    <t>四、</t>
  </si>
  <si>
    <t>就业项目</t>
  </si>
  <si>
    <t>南涧县2026年脱贫人口和监测对象外出务工一次性交通补助项目</t>
  </si>
  <si>
    <t>县就业中心</t>
  </si>
  <si>
    <t>为进一步贯彻落实就业帮扶政策，促进常态化帮扶对象外出务工增收，拟对2026年以来，在外出务工且稳定就业3个月以上的脱贫人口和监测对象，按照跨省务工每人不超过1000元的标准给予一次性外出务工交通补助。</t>
  </si>
  <si>
    <t>1.脱贫人口和监测对象跨省外出务工一次性交通补助人数≥2000人；2.发放一次性交通费补助金额200万元。</t>
  </si>
  <si>
    <t>县人社局</t>
  </si>
  <si>
    <t>杨远芳</t>
  </si>
  <si>
    <t>南涧县2026年脱贫人口和监测对象公益岗位补助项目</t>
  </si>
  <si>
    <t>为进一步贯彻落实就业帮扶政策，积极开发公益岗位，对脱贫人口和监测对象从事公益岗位的375人，按照每人每月补助800元，补助10个月的标准进行补助。</t>
  </si>
  <si>
    <t>2025.01-2025.11</t>
  </si>
  <si>
    <t>1.开发脱贫人口和监测对象公益岗位≥375人；2.公益岗位补助发放300万元。</t>
  </si>
  <si>
    <t>五</t>
  </si>
  <si>
    <t>项目管理费</t>
  </si>
  <si>
    <t>南涧镇2026年项目管理费</t>
  </si>
  <si>
    <t>用于项目前期规划设计、评审评估、招标监理、检查验收、绩效评价以及资金监管等与项目管理相关的支出，完成项目前期规划设计、评审评估、招标监理等项目管理数≥4个。</t>
  </si>
  <si>
    <t>1.完成前期工作项目数≥4个；2.项目前期工作完成及时率100%。</t>
  </si>
  <si>
    <t>拥翠乡2026年项目管理费</t>
  </si>
  <si>
    <t>用于项目前期规划设计、评审评估、招标监理、检查验收、绩效评价以及资金监管等与项目管理相关的支出，完成项目前期规划设计、评审评估、招标监理等项目管理数≥2个。</t>
  </si>
  <si>
    <t>1.完成前期工作项目数≥3个；2.项目前期工作完成及时率100%。</t>
  </si>
  <si>
    <t>乐秋乡2026年项目管理费</t>
  </si>
  <si>
    <t>碧溪乡2026年项目管理费</t>
  </si>
  <si>
    <t>用于项目前期规划设计、评审评估、招标监理、检查验收、绩效评价以及资金监管等与项目管理相关的支出，完成项目前期规划设计、评审评估、招标监理等项目管理数≥1个。</t>
  </si>
  <si>
    <t>小湾东镇2026年项目管理费</t>
  </si>
  <si>
    <t>公郎镇2026年项目管理费</t>
  </si>
  <si>
    <t>1.完成前期工作项目数≥6个；2.项目前期工作完成及时率100%。</t>
  </si>
  <si>
    <t>宝华镇2026年项目管理费</t>
  </si>
  <si>
    <t>用于项目前期规划设计、评审评估、招标监理、检查验收、绩效评价以及资金监管等与项目管理相关的支出，完成项目前期规划设计、评审评估、招标监理等项目管理数≥5个。</t>
  </si>
  <si>
    <t>无量山镇2026年项目管理费</t>
  </si>
  <si>
    <t>用于项目前期规划设计、评审评估、招标监理、检查验收、绩效评价以及资金监管等与项目管理相关的支出，完成项目前期规划设计、评审评估、招标监理等项目管理数≥3个。</t>
  </si>
  <si>
    <t>县融媒体中心2026年项目管理费</t>
  </si>
  <si>
    <t>县农业农村局2026年项目管理费</t>
  </si>
  <si>
    <t>赵云</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</si>
</sst>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Red]\(0.0000\)"/>
    <numFmt numFmtId="177" formatCode="0_);\(0\)"/>
  </numFmts>
  <fonts count="35">
    <font>
      <sz val="11"/>
      <color theme="1"/>
      <name val="宋体"/>
      <charset val="134"/>
      <scheme val="minor"/>
    </font>
    <font>
      <sz val="18"/>
      <color theme="1"/>
      <name val="宋体"/>
      <charset val="134"/>
      <scheme val="minor"/>
    </font>
    <font>
      <sz val="12"/>
      <color theme="1"/>
      <name val="宋体"/>
      <charset val="134"/>
      <scheme val="minor"/>
    </font>
    <font>
      <b/>
      <sz val="11"/>
      <color theme="1"/>
      <name val="宋体"/>
      <charset val="134"/>
      <scheme val="minor"/>
    </font>
    <font>
      <sz val="10"/>
      <color theme="1"/>
      <name val="宋体"/>
      <charset val="134"/>
      <scheme val="minor"/>
    </font>
    <font>
      <b/>
      <sz val="10"/>
      <color theme="1"/>
      <name val="宋体"/>
      <charset val="134"/>
      <scheme val="minor"/>
    </font>
    <font>
      <b/>
      <sz val="22"/>
      <color theme="1"/>
      <name val="方正小标宋简体"/>
      <charset val="134"/>
    </font>
    <font>
      <sz val="9"/>
      <color indexed="8"/>
      <name val="宋体"/>
      <charset val="134"/>
    </font>
    <font>
      <sz val="10"/>
      <color indexed="8"/>
      <name val="宋体"/>
      <charset val="134"/>
      <scheme val="minor"/>
    </font>
    <font>
      <sz val="10"/>
      <color indexed="8"/>
      <name val="宋体"/>
      <charset val="134"/>
    </font>
    <font>
      <sz val="10"/>
      <color theme="1"/>
      <name val="宋体"/>
      <charset val="134"/>
    </font>
    <font>
      <b/>
      <sz val="8"/>
      <color theme="1"/>
      <name val="宋体"/>
      <charset val="134"/>
      <scheme val="minor"/>
    </font>
    <font>
      <sz val="11"/>
      <name val="宋体"/>
      <charset val="134"/>
    </font>
    <font>
      <sz val="10"/>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3" borderId="9"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0" applyNumberFormat="0" applyFill="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1" fillId="0" borderId="0" applyNumberFormat="0" applyFill="0" applyBorder="0" applyAlignment="0" applyProtection="0">
      <alignment vertical="center"/>
    </xf>
    <xf numFmtId="0" fontId="22" fillId="4" borderId="12" applyNumberFormat="0" applyAlignment="0" applyProtection="0">
      <alignment vertical="center"/>
    </xf>
    <xf numFmtId="0" fontId="23" fillId="5" borderId="13" applyNumberFormat="0" applyAlignment="0" applyProtection="0">
      <alignment vertical="center"/>
    </xf>
    <xf numFmtId="0" fontId="24" fillId="5" borderId="12" applyNumberFormat="0" applyAlignment="0" applyProtection="0">
      <alignment vertical="center"/>
    </xf>
    <xf numFmtId="0" fontId="25" fillId="6" borderId="14" applyNumberFormat="0" applyAlignment="0" applyProtection="0">
      <alignment vertical="center"/>
    </xf>
    <xf numFmtId="0" fontId="26" fillId="0" borderId="15" applyNumberFormat="0" applyFill="0" applyAlignment="0" applyProtection="0">
      <alignment vertical="center"/>
    </xf>
    <xf numFmtId="0" fontId="27" fillId="0" borderId="16"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xf numFmtId="0" fontId="33" fillId="0" borderId="0">
      <alignment vertical="center"/>
    </xf>
    <xf numFmtId="0" fontId="34" fillId="0" borderId="0">
      <alignment vertical="center"/>
    </xf>
  </cellStyleXfs>
  <cellXfs count="78">
    <xf numFmtId="0" fontId="0" fillId="0" borderId="0" xfId="0">
      <alignment vertical="center"/>
    </xf>
    <xf numFmtId="0" fontId="1" fillId="0" borderId="0" xfId="0" applyFont="1">
      <alignment vertical="center"/>
    </xf>
    <xf numFmtId="0" fontId="2" fillId="0" borderId="0" xfId="0" applyFont="1" applyBorder="1" applyAlignment="1">
      <alignment horizontal="center" vertical="center"/>
    </xf>
    <xf numFmtId="0" fontId="3" fillId="0" borderId="0" xfId="0" applyFont="1" applyAlignment="1">
      <alignment horizontal="center" vertical="center"/>
    </xf>
    <xf numFmtId="0" fontId="4" fillId="0" borderId="0" xfId="0" applyFont="1">
      <alignment vertical="center"/>
    </xf>
    <xf numFmtId="0" fontId="5" fillId="2" borderId="0" xfId="0" applyFont="1" applyFill="1">
      <alignment vertical="center"/>
    </xf>
    <xf numFmtId="0" fontId="4"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0" fillId="0" borderId="0" xfId="0" applyAlignment="1">
      <alignment horizontal="center" vertical="center"/>
    </xf>
    <xf numFmtId="0" fontId="0" fillId="2" borderId="0" xfId="0" applyFill="1" applyAlignment="1">
      <alignment horizontal="right" vertical="center"/>
    </xf>
    <xf numFmtId="0" fontId="0" fillId="2" borderId="0" xfId="0" applyFill="1" applyAlignment="1">
      <alignment vertical="center" wrapText="1"/>
    </xf>
    <xf numFmtId="0" fontId="6" fillId="2" borderId="0" xfId="0" applyFont="1" applyFill="1" applyAlignment="1">
      <alignment horizontal="center" vertical="center"/>
    </xf>
    <xf numFmtId="0" fontId="4" fillId="2" borderId="0" xfId="0" applyFont="1" applyFill="1" applyAlignment="1">
      <alignment horizontal="center"/>
    </xf>
    <xf numFmtId="0" fontId="3" fillId="2" borderId="1" xfId="0" applyFont="1" applyFill="1" applyBorder="1" applyAlignment="1">
      <alignment horizontal="center" vertical="center"/>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2" borderId="1" xfId="0" applyFont="1" applyFill="1" applyBorder="1" applyAlignment="1">
      <alignment horizontal="center" vertical="center"/>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2" borderId="1" xfId="0" applyFont="1" applyFill="1" applyBorder="1">
      <alignment vertical="center"/>
    </xf>
    <xf numFmtId="0" fontId="5" fillId="2" borderId="1" xfId="0" applyNumberFormat="1" applyFont="1" applyFill="1" applyBorder="1" applyAlignment="1">
      <alignment vertical="center" wrapText="1"/>
    </xf>
    <xf numFmtId="0" fontId="4" fillId="2" borderId="1" xfId="0" applyFont="1" applyFill="1" applyBorder="1" applyAlignment="1">
      <alignment horizontal="center" vertical="center"/>
    </xf>
    <xf numFmtId="0" fontId="4" fillId="2" borderId="1" xfId="0" applyNumberFormat="1" applyFont="1" applyFill="1" applyBorder="1" applyAlignment="1">
      <alignment vertical="center" wrapText="1"/>
    </xf>
    <xf numFmtId="0"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lignment vertical="center"/>
    </xf>
    <xf numFmtId="0" fontId="4" fillId="2"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176" fontId="7" fillId="2" borderId="1" xfId="0" applyNumberFormat="1" applyFont="1" applyFill="1" applyBorder="1" applyAlignment="1">
      <alignment horizontal="left" vertical="center" wrapText="1"/>
    </xf>
    <xf numFmtId="0" fontId="5" fillId="2" borderId="1" xfId="0" applyFont="1" applyFill="1" applyBorder="1" applyAlignment="1">
      <alignment horizontal="left" vertical="center" wrapText="1"/>
    </xf>
    <xf numFmtId="0" fontId="8" fillId="2" borderId="1" xfId="0" applyNumberFormat="1"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 xfId="0" applyFont="1" applyFill="1" applyBorder="1" applyAlignment="1">
      <alignment horizontal="right" vertical="center"/>
    </xf>
    <xf numFmtId="0" fontId="5" fillId="2" borderId="1" xfId="0" applyFont="1" applyFill="1" applyBorder="1" applyAlignment="1">
      <alignment vertical="center" wrapText="1"/>
    </xf>
    <xf numFmtId="176" fontId="9" fillId="2" borderId="1" xfId="0" applyNumberFormat="1" applyFont="1" applyFill="1" applyBorder="1" applyAlignment="1">
      <alignment horizontal="left" vertical="center" wrapText="1"/>
    </xf>
    <xf numFmtId="0" fontId="10" fillId="2" borderId="1" xfId="0" applyFont="1" applyFill="1" applyBorder="1">
      <alignment vertical="center"/>
    </xf>
    <xf numFmtId="0" fontId="4" fillId="2" borderId="2" xfId="0" applyFont="1" applyFill="1" applyBorder="1" applyAlignment="1">
      <alignment horizontal="left"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2" borderId="0" xfId="0" applyFont="1" applyFill="1" applyAlignment="1">
      <alignment horizontal="right" vertical="center"/>
    </xf>
    <xf numFmtId="0" fontId="3" fillId="0" borderId="1" xfId="0" applyFont="1" applyBorder="1" applyAlignment="1">
      <alignment horizontal="center" vertical="center"/>
    </xf>
    <xf numFmtId="0" fontId="3" fillId="2" borderId="5" xfId="0" applyFont="1" applyFill="1" applyBorder="1" applyAlignment="1">
      <alignment horizontal="center" vertical="center" wrapText="1"/>
    </xf>
    <xf numFmtId="0" fontId="3" fillId="2" borderId="5" xfId="0" applyFont="1" applyFill="1" applyBorder="1" applyAlignment="1">
      <alignment horizontal="center" vertical="center"/>
    </xf>
    <xf numFmtId="0" fontId="5" fillId="0" borderId="1" xfId="0" applyFont="1" applyBorder="1" applyAlignment="1">
      <alignment horizontal="center" vertical="center"/>
    </xf>
    <xf numFmtId="0" fontId="3" fillId="2" borderId="6" xfId="0" applyFont="1" applyFill="1" applyBorder="1" applyAlignment="1">
      <alignment horizontal="center" vertical="center" wrapText="1"/>
    </xf>
    <xf numFmtId="0" fontId="3" fillId="2" borderId="6" xfId="0" applyFont="1" applyFill="1" applyBorder="1" applyAlignment="1">
      <alignment horizontal="center" vertical="center"/>
    </xf>
    <xf numFmtId="0" fontId="11" fillId="2" borderId="1" xfId="0" applyFont="1" applyFill="1" applyBorder="1" applyAlignment="1">
      <alignment horizontal="center" vertical="center" wrapText="1"/>
    </xf>
    <xf numFmtId="177" fontId="4" fillId="2" borderId="1" xfId="0" applyNumberFormat="1" applyFont="1" applyFill="1" applyBorder="1" applyAlignment="1">
      <alignment horizontal="left" vertical="center" wrapText="1"/>
    </xf>
    <xf numFmtId="0" fontId="4" fillId="2" borderId="1" xfId="0" applyFont="1" applyFill="1" applyBorder="1" applyAlignment="1">
      <alignment horizontal="left" vertical="center" wrapText="1"/>
    </xf>
    <xf numFmtId="0" fontId="7" fillId="2" borderId="1" xfId="0" applyNumberFormat="1" applyFont="1" applyFill="1" applyBorder="1" applyAlignment="1" applyProtection="1">
      <alignment horizontal="center" vertical="center" wrapText="1"/>
    </xf>
    <xf numFmtId="0" fontId="12" fillId="2" borderId="1" xfId="0" applyFont="1" applyFill="1" applyBorder="1" applyAlignment="1">
      <alignment horizontal="center" vertical="center" wrapText="1"/>
    </xf>
    <xf numFmtId="0" fontId="7" fillId="2" borderId="1" xfId="0" applyNumberFormat="1" applyFont="1" applyFill="1" applyBorder="1" applyAlignment="1">
      <alignment horizontal="left" vertical="center" wrapText="1"/>
    </xf>
    <xf numFmtId="0" fontId="4" fillId="2" borderId="1" xfId="0" applyNumberFormat="1" applyFont="1" applyFill="1" applyBorder="1" applyAlignment="1">
      <alignment horizontal="left" vertical="center" wrapText="1"/>
    </xf>
    <xf numFmtId="0" fontId="7" fillId="2" borderId="1" xfId="0" applyNumberFormat="1" applyFont="1" applyFill="1" applyBorder="1" applyAlignment="1" applyProtection="1">
      <alignment horizontal="center" vertical="center"/>
    </xf>
    <xf numFmtId="0" fontId="13" fillId="2" borderId="1" xfId="0" applyNumberFormat="1" applyFont="1" applyFill="1" applyBorder="1" applyAlignment="1">
      <alignment horizontal="left" vertical="center" wrapText="1"/>
    </xf>
    <xf numFmtId="0" fontId="8" fillId="2" borderId="1" xfId="0" applyNumberFormat="1" applyFont="1" applyFill="1" applyBorder="1" applyAlignment="1">
      <alignment horizontal="left" vertical="center" wrapText="1"/>
    </xf>
    <xf numFmtId="0" fontId="4" fillId="2" borderId="1" xfId="0" applyFont="1" applyFill="1" applyBorder="1" applyAlignment="1">
      <alignment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center" vertical="center"/>
    </xf>
    <xf numFmtId="0" fontId="6" fillId="2" borderId="0" xfId="0" applyFont="1" applyFill="1" applyAlignment="1">
      <alignment horizontal="center" vertical="center" wrapText="1"/>
    </xf>
    <xf numFmtId="0" fontId="4" fillId="2" borderId="0" xfId="0" applyFont="1" applyFill="1" applyAlignment="1">
      <alignment horizontal="center" wrapText="1"/>
    </xf>
    <xf numFmtId="0" fontId="5" fillId="2" borderId="7" xfId="0" applyFont="1" applyFill="1" applyBorder="1" applyAlignment="1">
      <alignment horizontal="center" vertical="center" wrapText="1"/>
    </xf>
    <xf numFmtId="0" fontId="3" fillId="2" borderId="4" xfId="0" applyFont="1" applyFill="1" applyBorder="1" applyAlignment="1">
      <alignment horizontal="center" vertical="center"/>
    </xf>
    <xf numFmtId="0" fontId="5" fillId="2" borderId="8" xfId="0" applyFont="1" applyFill="1" applyBorder="1" applyAlignment="1">
      <alignment horizontal="center" vertical="center" wrapText="1"/>
    </xf>
    <xf numFmtId="176" fontId="7" fillId="2" borderId="1" xfId="0" applyNumberFormat="1" applyFont="1" applyFill="1" applyBorder="1" applyAlignment="1" applyProtection="1">
      <alignment horizontal="center" vertical="center"/>
    </xf>
    <xf numFmtId="0" fontId="0" fillId="0" borderId="0" xfId="0" applyFill="1" applyAlignment="1">
      <alignment horizontal="left" vertical="center"/>
    </xf>
    <xf numFmtId="0" fontId="0" fillId="2" borderId="0" xfId="0" applyFill="1" applyAlignment="1">
      <alignment vertical="center"/>
    </xf>
    <xf numFmtId="0" fontId="0" fillId="2" borderId="0" xfId="0" applyFill="1" applyAlignment="1">
      <alignment horizontal="left" vertical="center"/>
    </xf>
    <xf numFmtId="0" fontId="0" fillId="2" borderId="0" xfId="0" applyFill="1" applyBorder="1" applyAlignment="1">
      <alignment vertical="center"/>
    </xf>
    <xf numFmtId="0" fontId="0" fillId="2" borderId="0" xfId="0" applyFill="1" applyBorder="1" applyAlignment="1">
      <alignment horizontal="center" vertical="center"/>
    </xf>
    <xf numFmtId="0" fontId="0" fillId="2" borderId="0" xfId="0" applyFill="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4" xfId="50"/>
  </cellStyles>
  <tableStyles count="0" defaultTableStyle="TableStyleMedium9" defaultPivotStyle="PivotStyleLight16"/>
  <colors>
    <mruColors>
      <color rgb="00FFFF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66"/>
  <sheetViews>
    <sheetView tabSelected="1" workbookViewId="0">
      <pane ySplit="5" topLeftCell="A6" activePane="bottomLeft" state="frozen"/>
      <selection/>
      <selection pane="bottomLeft" activeCell="I12" sqref="I12"/>
    </sheetView>
  </sheetViews>
  <sheetFormatPr defaultColWidth="9" defaultRowHeight="13.5"/>
  <cols>
    <col min="1" max="1" width="7.38333333333333" style="7" customWidth="1"/>
    <col min="2" max="2" width="26.125" customWidth="1"/>
    <col min="3" max="3" width="8.38333333333333" style="8" customWidth="1"/>
    <col min="4" max="4" width="17.9583333333333" style="9" customWidth="1"/>
    <col min="5" max="5" width="10.5" customWidth="1"/>
    <col min="6" max="6" width="8.13333333333333" customWidth="1"/>
    <col min="7" max="7" width="7.625" customWidth="1"/>
    <col min="8" max="8" width="6.63333333333333" customWidth="1"/>
    <col min="9" max="9" width="6.125" customWidth="1"/>
    <col min="10" max="10" width="56.375" customWidth="1"/>
    <col min="11" max="11" width="14.25" style="10" customWidth="1"/>
    <col min="12" max="12" width="29.2166666666667" style="7" customWidth="1"/>
    <col min="13" max="14" width="12.875" style="7" customWidth="1"/>
    <col min="15" max="16" width="12.875" style="8" customWidth="1"/>
    <col min="17" max="17" width="12.875" style="7" customWidth="1"/>
    <col min="18" max="18" width="12.875" style="11" customWidth="1"/>
    <col min="19" max="19" width="11.75" style="7" customWidth="1"/>
    <col min="20" max="20" width="12.5" style="7" customWidth="1"/>
  </cols>
  <sheetData>
    <row r="1" s="1" customFormat="1" ht="37" customHeight="1" spans="1:20">
      <c r="A1" s="12" t="s">
        <v>0</v>
      </c>
      <c r="B1" s="12"/>
      <c r="C1" s="12"/>
      <c r="D1" s="12"/>
      <c r="E1" s="12"/>
      <c r="F1" s="12"/>
      <c r="G1" s="12"/>
      <c r="H1" s="12"/>
      <c r="I1" s="12"/>
      <c r="J1" s="12"/>
      <c r="K1" s="45"/>
      <c r="L1" s="12"/>
      <c r="M1" s="12"/>
      <c r="N1" s="12"/>
      <c r="O1" s="12"/>
      <c r="P1" s="12"/>
      <c r="Q1" s="12"/>
      <c r="R1" s="66"/>
      <c r="S1" s="12"/>
      <c r="T1" s="12"/>
    </row>
    <row r="2" s="2" customFormat="1" ht="15" customHeight="1" spans="1:20">
      <c r="A2" s="13"/>
      <c r="B2" s="13"/>
      <c r="C2" s="13"/>
      <c r="D2" s="13"/>
      <c r="E2" s="13"/>
      <c r="F2" s="13"/>
      <c r="G2" s="13"/>
      <c r="H2" s="13"/>
      <c r="I2" s="13"/>
      <c r="J2" s="13"/>
      <c r="K2" s="13"/>
      <c r="L2" s="13"/>
      <c r="M2" s="13"/>
      <c r="N2" s="13"/>
      <c r="O2" s="13"/>
      <c r="P2" s="13"/>
      <c r="Q2" s="13"/>
      <c r="R2" s="67"/>
      <c r="S2" s="13"/>
      <c r="T2" s="13"/>
    </row>
    <row r="3" s="3" customFormat="1" ht="22" customHeight="1" spans="1:20">
      <c r="A3" s="14" t="s">
        <v>1</v>
      </c>
      <c r="B3" s="15" t="s">
        <v>2</v>
      </c>
      <c r="C3" s="16" t="s">
        <v>3</v>
      </c>
      <c r="D3" s="15" t="s">
        <v>4</v>
      </c>
      <c r="E3" s="17" t="s">
        <v>5</v>
      </c>
      <c r="F3" s="17"/>
      <c r="G3" s="17"/>
      <c r="H3" s="17"/>
      <c r="I3" s="17"/>
      <c r="J3" s="46" t="s">
        <v>6</v>
      </c>
      <c r="K3" s="47" t="s">
        <v>7</v>
      </c>
      <c r="L3" s="48" t="s">
        <v>8</v>
      </c>
      <c r="M3" s="14" t="s">
        <v>9</v>
      </c>
      <c r="N3" s="14"/>
      <c r="O3" s="14"/>
      <c r="P3" s="14"/>
      <c r="Q3" s="68" t="s">
        <v>10</v>
      </c>
      <c r="R3" s="68" t="s">
        <v>11</v>
      </c>
      <c r="S3" s="68" t="s">
        <v>12</v>
      </c>
      <c r="T3" s="69" t="s">
        <v>13</v>
      </c>
    </row>
    <row r="4" s="4" customFormat="1" ht="40" customHeight="1" spans="1:20">
      <c r="A4" s="18"/>
      <c r="B4" s="19"/>
      <c r="C4" s="20"/>
      <c r="D4" s="19"/>
      <c r="E4" s="21" t="s">
        <v>14</v>
      </c>
      <c r="F4" s="21" t="s">
        <v>15</v>
      </c>
      <c r="G4" s="21" t="s">
        <v>16</v>
      </c>
      <c r="H4" s="21" t="s">
        <v>17</v>
      </c>
      <c r="I4" s="21" t="s">
        <v>18</v>
      </c>
      <c r="J4" s="49"/>
      <c r="K4" s="50"/>
      <c r="L4" s="51"/>
      <c r="M4" s="20" t="s">
        <v>19</v>
      </c>
      <c r="N4" s="52" t="s">
        <v>20</v>
      </c>
      <c r="O4" s="52" t="s">
        <v>21</v>
      </c>
      <c r="P4" s="52" t="s">
        <v>22</v>
      </c>
      <c r="Q4" s="70"/>
      <c r="R4" s="70"/>
      <c r="S4" s="70"/>
      <c r="T4" s="36"/>
    </row>
    <row r="5" s="5" customFormat="1" ht="26" customHeight="1" spans="1:20">
      <c r="A5" s="18" t="s">
        <v>14</v>
      </c>
      <c r="B5" s="18"/>
      <c r="C5" s="18"/>
      <c r="D5" s="18"/>
      <c r="E5" s="22">
        <f>SUM(E6,E32,E49,E52,E55)</f>
        <v>7812</v>
      </c>
      <c r="F5" s="22">
        <f>SUM(F6,F32,F49,F52,F55)</f>
        <v>6374</v>
      </c>
      <c r="G5" s="22">
        <f t="shared" ref="E5:I5" si="0">SUM(G6,G32,G49,G52,G55)</f>
        <v>1438</v>
      </c>
      <c r="H5" s="22">
        <f t="shared" si="0"/>
        <v>0</v>
      </c>
      <c r="I5" s="22">
        <f t="shared" si="0"/>
        <v>0</v>
      </c>
      <c r="J5" s="20" t="s">
        <v>23</v>
      </c>
      <c r="K5" s="20" t="s">
        <v>23</v>
      </c>
      <c r="L5" s="20" t="s">
        <v>23</v>
      </c>
      <c r="M5" s="18">
        <f>SUM(M6,M32,M49,M52,M55)</f>
        <v>76039</v>
      </c>
      <c r="N5" s="18">
        <f>SUM(N6,N32,N49,N52,N55)</f>
        <v>37681</v>
      </c>
      <c r="O5" s="20" t="s">
        <v>23</v>
      </c>
      <c r="P5" s="20" t="s">
        <v>23</v>
      </c>
      <c r="Q5" s="20" t="s">
        <v>23</v>
      </c>
      <c r="R5" s="20" t="s">
        <v>23</v>
      </c>
      <c r="S5" s="20" t="s">
        <v>23</v>
      </c>
      <c r="T5" s="22"/>
    </row>
    <row r="6" s="5" customFormat="1" ht="22" customHeight="1" spans="1:20">
      <c r="A6" s="22" t="s">
        <v>24</v>
      </c>
      <c r="B6" s="18" t="s">
        <v>25</v>
      </c>
      <c r="C6" s="18"/>
      <c r="D6" s="18"/>
      <c r="E6" s="22">
        <f t="shared" ref="E6:I6" si="1">SUM(E7,E16,E27,E29)</f>
        <v>4634</v>
      </c>
      <c r="F6" s="22">
        <f t="shared" si="1"/>
        <v>3886</v>
      </c>
      <c r="G6" s="22">
        <f t="shared" si="1"/>
        <v>748</v>
      </c>
      <c r="H6" s="22">
        <f t="shared" si="1"/>
        <v>0</v>
      </c>
      <c r="I6" s="22">
        <f t="shared" si="1"/>
        <v>0</v>
      </c>
      <c r="J6" s="20" t="s">
        <v>23</v>
      </c>
      <c r="K6" s="20" t="s">
        <v>23</v>
      </c>
      <c r="L6" s="20" t="s">
        <v>23</v>
      </c>
      <c r="M6" s="18">
        <f>SUM(M7,M16,M27,M29)</f>
        <v>37937</v>
      </c>
      <c r="N6" s="18">
        <f>SUM(N7,N16,N27,N29)</f>
        <v>25313</v>
      </c>
      <c r="O6" s="20" t="s">
        <v>23</v>
      </c>
      <c r="P6" s="20" t="s">
        <v>23</v>
      </c>
      <c r="Q6" s="20" t="s">
        <v>23</v>
      </c>
      <c r="R6" s="20" t="s">
        <v>23</v>
      </c>
      <c r="S6" s="20" t="s">
        <v>23</v>
      </c>
      <c r="T6" s="22"/>
    </row>
    <row r="7" s="5" customFormat="1" ht="22" customHeight="1" spans="1:20">
      <c r="A7" s="22" t="s">
        <v>26</v>
      </c>
      <c r="B7" s="18" t="s">
        <v>27</v>
      </c>
      <c r="C7" s="20" t="s">
        <v>23</v>
      </c>
      <c r="D7" s="20" t="s">
        <v>23</v>
      </c>
      <c r="E7" s="22">
        <f t="shared" ref="E7:I7" si="2">SUM(E8,E10,E14)</f>
        <v>1398</v>
      </c>
      <c r="F7" s="22">
        <f t="shared" si="2"/>
        <v>1098</v>
      </c>
      <c r="G7" s="22">
        <f t="shared" si="2"/>
        <v>300</v>
      </c>
      <c r="H7" s="22">
        <f t="shared" si="2"/>
        <v>0</v>
      </c>
      <c r="I7" s="22">
        <f t="shared" si="2"/>
        <v>0</v>
      </c>
      <c r="J7" s="20" t="s">
        <v>23</v>
      </c>
      <c r="K7" s="20" t="s">
        <v>23</v>
      </c>
      <c r="L7" s="20" t="s">
        <v>23</v>
      </c>
      <c r="M7" s="18">
        <f>SUM(M8,M10,M14)</f>
        <v>5095</v>
      </c>
      <c r="N7" s="18">
        <f>SUM(N8,N10,N14)</f>
        <v>1406</v>
      </c>
      <c r="O7" s="20" t="s">
        <v>23</v>
      </c>
      <c r="P7" s="20" t="s">
        <v>23</v>
      </c>
      <c r="Q7" s="20" t="s">
        <v>23</v>
      </c>
      <c r="R7" s="20" t="s">
        <v>23</v>
      </c>
      <c r="S7" s="20" t="s">
        <v>23</v>
      </c>
      <c r="T7" s="22"/>
    </row>
    <row r="8" s="5" customFormat="1" ht="20" customHeight="1" spans="1:20">
      <c r="A8" s="18"/>
      <c r="B8" s="23" t="s">
        <v>28</v>
      </c>
      <c r="C8" s="20" t="s">
        <v>23</v>
      </c>
      <c r="D8" s="20" t="s">
        <v>23</v>
      </c>
      <c r="E8" s="22">
        <f>SUM(E9:E9)</f>
        <v>200</v>
      </c>
      <c r="F8" s="22">
        <f>SUM(F9:F9)</f>
        <v>200</v>
      </c>
      <c r="G8" s="22">
        <f>SUM(G9:G9)</f>
        <v>0</v>
      </c>
      <c r="H8" s="22">
        <f>SUM(H9:H9)</f>
        <v>0</v>
      </c>
      <c r="I8" s="22">
        <f>SUM(I9:I9)</f>
        <v>0</v>
      </c>
      <c r="J8" s="20" t="s">
        <v>23</v>
      </c>
      <c r="K8" s="20" t="s">
        <v>23</v>
      </c>
      <c r="L8" s="20" t="s">
        <v>23</v>
      </c>
      <c r="M8" s="18">
        <f>SUM(M9:M9)</f>
        <v>30</v>
      </c>
      <c r="N8" s="18">
        <f>SUM(N9:N9)</f>
        <v>30</v>
      </c>
      <c r="O8" s="20" t="s">
        <v>23</v>
      </c>
      <c r="P8" s="20" t="s">
        <v>23</v>
      </c>
      <c r="Q8" s="20" t="s">
        <v>23</v>
      </c>
      <c r="R8" s="20" t="s">
        <v>23</v>
      </c>
      <c r="S8" s="20" t="s">
        <v>23</v>
      </c>
      <c r="T8" s="22"/>
    </row>
    <row r="9" s="6" customFormat="1" ht="54" customHeight="1" spans="1:20">
      <c r="A9" s="24">
        <v>1</v>
      </c>
      <c r="B9" s="25" t="s">
        <v>29</v>
      </c>
      <c r="C9" s="26" t="s">
        <v>30</v>
      </c>
      <c r="D9" s="27" t="s">
        <v>31</v>
      </c>
      <c r="E9" s="28">
        <f t="shared" ref="E9:E13" si="3">SUM(F9:I9)</f>
        <v>200</v>
      </c>
      <c r="F9" s="28">
        <v>200</v>
      </c>
      <c r="G9" s="28"/>
      <c r="H9" s="29"/>
      <c r="I9" s="28"/>
      <c r="J9" s="53" t="s">
        <v>32</v>
      </c>
      <c r="K9" s="27" t="s">
        <v>33</v>
      </c>
      <c r="L9" s="54" t="s">
        <v>34</v>
      </c>
      <c r="M9" s="27">
        <v>30</v>
      </c>
      <c r="N9" s="27">
        <v>30</v>
      </c>
      <c r="O9" s="27" t="s">
        <v>35</v>
      </c>
      <c r="P9" s="55" t="s">
        <v>36</v>
      </c>
      <c r="Q9" s="27" t="s">
        <v>37</v>
      </c>
      <c r="R9" s="27" t="s">
        <v>38</v>
      </c>
      <c r="S9" s="27" t="s">
        <v>39</v>
      </c>
      <c r="T9" s="22"/>
    </row>
    <row r="10" s="5" customFormat="1" ht="20" customHeight="1" spans="1:20">
      <c r="A10" s="18"/>
      <c r="B10" s="23" t="s">
        <v>40</v>
      </c>
      <c r="C10" s="20" t="s">
        <v>23</v>
      </c>
      <c r="D10" s="20" t="s">
        <v>23</v>
      </c>
      <c r="E10" s="22">
        <f t="shared" ref="E10:I10" si="4">SUM(E11:E13)</f>
        <v>898</v>
      </c>
      <c r="F10" s="22">
        <f t="shared" si="4"/>
        <v>898</v>
      </c>
      <c r="G10" s="22">
        <f t="shared" si="4"/>
        <v>0</v>
      </c>
      <c r="H10" s="22">
        <f t="shared" si="4"/>
        <v>0</v>
      </c>
      <c r="I10" s="22">
        <f t="shared" si="4"/>
        <v>0</v>
      </c>
      <c r="J10" s="20" t="s">
        <v>23</v>
      </c>
      <c r="K10" s="20" t="s">
        <v>23</v>
      </c>
      <c r="L10" s="20" t="s">
        <v>23</v>
      </c>
      <c r="M10" s="18">
        <f>SUM(M11:M13)</f>
        <v>5055</v>
      </c>
      <c r="N10" s="18">
        <f>SUM(N11:N13)</f>
        <v>1366</v>
      </c>
      <c r="O10" s="20" t="s">
        <v>23</v>
      </c>
      <c r="P10" s="20" t="s">
        <v>23</v>
      </c>
      <c r="Q10" s="20" t="s">
        <v>23</v>
      </c>
      <c r="R10" s="20" t="s">
        <v>23</v>
      </c>
      <c r="S10" s="20" t="s">
        <v>23</v>
      </c>
      <c r="T10" s="22"/>
    </row>
    <row r="11" s="6" customFormat="1" ht="44" customHeight="1" spans="1:20">
      <c r="A11" s="24">
        <v>2</v>
      </c>
      <c r="B11" s="25" t="s">
        <v>41</v>
      </c>
      <c r="C11" s="27" t="s">
        <v>42</v>
      </c>
      <c r="D11" s="27" t="s">
        <v>43</v>
      </c>
      <c r="E11" s="28">
        <f t="shared" si="3"/>
        <v>398</v>
      </c>
      <c r="F11" s="28">
        <v>398</v>
      </c>
      <c r="G11" s="28"/>
      <c r="H11" s="28"/>
      <c r="I11" s="28"/>
      <c r="J11" s="54" t="s">
        <v>44</v>
      </c>
      <c r="K11" s="27" t="s">
        <v>33</v>
      </c>
      <c r="L11" s="54" t="s">
        <v>45</v>
      </c>
      <c r="M11" s="24">
        <v>1815</v>
      </c>
      <c r="N11" s="24">
        <v>491</v>
      </c>
      <c r="O11" s="27" t="s">
        <v>46</v>
      </c>
      <c r="P11" s="27" t="s">
        <v>36</v>
      </c>
      <c r="Q11" s="71" t="s">
        <v>37</v>
      </c>
      <c r="R11" s="27" t="s">
        <v>47</v>
      </c>
      <c r="S11" s="27" t="s">
        <v>48</v>
      </c>
      <c r="T11" s="28"/>
    </row>
    <row r="12" s="6" customFormat="1" ht="54" customHeight="1" spans="1:20">
      <c r="A12" s="24">
        <v>3</v>
      </c>
      <c r="B12" s="25" t="s">
        <v>49</v>
      </c>
      <c r="C12" s="27" t="s">
        <v>50</v>
      </c>
      <c r="D12" s="26" t="s">
        <v>51</v>
      </c>
      <c r="E12" s="28">
        <f t="shared" si="3"/>
        <v>200</v>
      </c>
      <c r="F12" s="28">
        <v>200</v>
      </c>
      <c r="G12" s="28"/>
      <c r="H12" s="27"/>
      <c r="I12" s="28"/>
      <c r="J12" s="54" t="s">
        <v>52</v>
      </c>
      <c r="K12" s="27" t="s">
        <v>33</v>
      </c>
      <c r="L12" s="54" t="s">
        <v>53</v>
      </c>
      <c r="M12" s="24">
        <v>1815</v>
      </c>
      <c r="N12" s="24">
        <v>491</v>
      </c>
      <c r="O12" s="27" t="s">
        <v>46</v>
      </c>
      <c r="P12" s="27" t="s">
        <v>36</v>
      </c>
      <c r="Q12" s="71" t="s">
        <v>37</v>
      </c>
      <c r="R12" s="27" t="s">
        <v>47</v>
      </c>
      <c r="S12" s="27" t="s">
        <v>48</v>
      </c>
      <c r="T12" s="28"/>
    </row>
    <row r="13" s="6" customFormat="1" ht="43" customHeight="1" spans="1:20">
      <c r="A13" s="24">
        <v>4</v>
      </c>
      <c r="B13" s="25" t="s">
        <v>54</v>
      </c>
      <c r="C13" s="26" t="s">
        <v>50</v>
      </c>
      <c r="D13" s="27" t="s">
        <v>55</v>
      </c>
      <c r="E13" s="28">
        <f t="shared" si="3"/>
        <v>300</v>
      </c>
      <c r="F13" s="28">
        <v>300</v>
      </c>
      <c r="G13" s="28"/>
      <c r="H13" s="30"/>
      <c r="I13" s="28"/>
      <c r="J13" s="54" t="s">
        <v>56</v>
      </c>
      <c r="K13" s="27" t="s">
        <v>33</v>
      </c>
      <c r="L13" s="54" t="s">
        <v>57</v>
      </c>
      <c r="M13" s="27">
        <v>1425</v>
      </c>
      <c r="N13" s="27">
        <v>384</v>
      </c>
      <c r="O13" s="56" t="s">
        <v>46</v>
      </c>
      <c r="P13" s="26" t="s">
        <v>36</v>
      </c>
      <c r="Q13" s="71" t="s">
        <v>37</v>
      </c>
      <c r="R13" s="27" t="s">
        <v>58</v>
      </c>
      <c r="S13" s="27" t="s">
        <v>59</v>
      </c>
      <c r="T13" s="28"/>
    </row>
    <row r="14" s="5" customFormat="1" ht="19.5" customHeight="1" spans="1:20">
      <c r="A14" s="18"/>
      <c r="B14" s="23" t="s">
        <v>60</v>
      </c>
      <c r="C14" s="20" t="s">
        <v>23</v>
      </c>
      <c r="D14" s="20" t="s">
        <v>23</v>
      </c>
      <c r="E14" s="22">
        <f>SUM(E15:E15)</f>
        <v>300</v>
      </c>
      <c r="F14" s="22">
        <f>SUM(F15:F15)</f>
        <v>0</v>
      </c>
      <c r="G14" s="22">
        <f>SUM(G15:G15)</f>
        <v>300</v>
      </c>
      <c r="H14" s="22">
        <f>SUM(H15:H15)</f>
        <v>0</v>
      </c>
      <c r="I14" s="22">
        <f>SUM(I15:I15)</f>
        <v>0</v>
      </c>
      <c r="J14" s="20" t="s">
        <v>23</v>
      </c>
      <c r="K14" s="20" t="s">
        <v>23</v>
      </c>
      <c r="L14" s="20" t="s">
        <v>23</v>
      </c>
      <c r="M14" s="18">
        <f>SUM(M15:M15)</f>
        <v>10</v>
      </c>
      <c r="N14" s="18">
        <f>SUM(N15:N15)</f>
        <v>10</v>
      </c>
      <c r="O14" s="20" t="s">
        <v>23</v>
      </c>
      <c r="P14" s="20" t="s">
        <v>23</v>
      </c>
      <c r="Q14" s="20" t="s">
        <v>23</v>
      </c>
      <c r="R14" s="20" t="s">
        <v>23</v>
      </c>
      <c r="S14" s="20" t="s">
        <v>23</v>
      </c>
      <c r="T14" s="22"/>
    </row>
    <row r="15" s="6" customFormat="1" ht="61" customHeight="1" spans="1:20">
      <c r="A15" s="24">
        <v>5</v>
      </c>
      <c r="B15" s="31" t="s">
        <v>61</v>
      </c>
      <c r="C15" s="26" t="s">
        <v>62</v>
      </c>
      <c r="D15" s="26" t="s">
        <v>63</v>
      </c>
      <c r="E15" s="28">
        <f>SUM(F15:I15)</f>
        <v>300</v>
      </c>
      <c r="F15" s="28"/>
      <c r="G15" s="28">
        <v>300</v>
      </c>
      <c r="H15" s="30"/>
      <c r="I15" s="28"/>
      <c r="J15" s="57" t="s">
        <v>64</v>
      </c>
      <c r="K15" s="27" t="s">
        <v>33</v>
      </c>
      <c r="L15" s="54" t="s">
        <v>65</v>
      </c>
      <c r="M15" s="27">
        <v>10</v>
      </c>
      <c r="N15" s="27">
        <v>10</v>
      </c>
      <c r="O15" s="27" t="s">
        <v>35</v>
      </c>
      <c r="P15" s="55" t="s">
        <v>36</v>
      </c>
      <c r="Q15" s="27" t="s">
        <v>37</v>
      </c>
      <c r="R15" s="27" t="s">
        <v>62</v>
      </c>
      <c r="S15" s="27" t="s">
        <v>66</v>
      </c>
      <c r="T15" s="22"/>
    </row>
    <row r="16" s="6" customFormat="1" ht="21.75" customHeight="1" spans="1:20">
      <c r="A16" s="18" t="s">
        <v>67</v>
      </c>
      <c r="B16" s="20" t="s">
        <v>68</v>
      </c>
      <c r="C16" s="20" t="s">
        <v>23</v>
      </c>
      <c r="D16" s="20" t="s">
        <v>23</v>
      </c>
      <c r="E16" s="22">
        <f t="shared" ref="E16:I16" si="5">SUM(E17,E23)</f>
        <v>1815</v>
      </c>
      <c r="F16" s="22">
        <f t="shared" si="5"/>
        <v>1715</v>
      </c>
      <c r="G16" s="22">
        <f t="shared" si="5"/>
        <v>100</v>
      </c>
      <c r="H16" s="22">
        <f t="shared" si="5"/>
        <v>0</v>
      </c>
      <c r="I16" s="22">
        <f t="shared" si="5"/>
        <v>0</v>
      </c>
      <c r="J16" s="20" t="s">
        <v>23</v>
      </c>
      <c r="K16" s="20" t="s">
        <v>23</v>
      </c>
      <c r="L16" s="20" t="s">
        <v>23</v>
      </c>
      <c r="M16" s="18">
        <f>SUM(M17,M23)</f>
        <v>10952</v>
      </c>
      <c r="N16" s="18">
        <f>SUM(N17,N23)</f>
        <v>2529</v>
      </c>
      <c r="O16" s="20" t="s">
        <v>23</v>
      </c>
      <c r="P16" s="20" t="s">
        <v>23</v>
      </c>
      <c r="Q16" s="20" t="s">
        <v>23</v>
      </c>
      <c r="R16" s="20" t="s">
        <v>23</v>
      </c>
      <c r="S16" s="20" t="s">
        <v>23</v>
      </c>
      <c r="T16" s="22"/>
    </row>
    <row r="17" s="6" customFormat="1" ht="19.5" customHeight="1" spans="1:20">
      <c r="A17" s="18"/>
      <c r="B17" s="32" t="s">
        <v>69</v>
      </c>
      <c r="C17" s="20" t="s">
        <v>23</v>
      </c>
      <c r="D17" s="20" t="s">
        <v>23</v>
      </c>
      <c r="E17" s="22">
        <f>SUM(E18:E22)</f>
        <v>935</v>
      </c>
      <c r="F17" s="22">
        <f>SUM(F18:F22)</f>
        <v>835</v>
      </c>
      <c r="G17" s="22">
        <f>SUM(G18:G22)</f>
        <v>100</v>
      </c>
      <c r="H17" s="22">
        <f>SUM(H18:H22)</f>
        <v>0</v>
      </c>
      <c r="I17" s="22">
        <f>SUM(I18:I22)</f>
        <v>0</v>
      </c>
      <c r="J17" s="20" t="s">
        <v>23</v>
      </c>
      <c r="K17" s="20" t="s">
        <v>23</v>
      </c>
      <c r="L17" s="20" t="s">
        <v>23</v>
      </c>
      <c r="M17" s="18">
        <f>SUM(M18:M22)</f>
        <v>7701</v>
      </c>
      <c r="N17" s="18">
        <f>SUM(N18:N22)</f>
        <v>1987</v>
      </c>
      <c r="O17" s="20" t="s">
        <v>23</v>
      </c>
      <c r="P17" s="20" t="s">
        <v>23</v>
      </c>
      <c r="Q17" s="20" t="s">
        <v>23</v>
      </c>
      <c r="R17" s="20" t="s">
        <v>23</v>
      </c>
      <c r="S17" s="20" t="s">
        <v>23</v>
      </c>
      <c r="T17" s="22"/>
    </row>
    <row r="18" s="6" customFormat="1" ht="57" customHeight="1" spans="1:20">
      <c r="A18" s="24">
        <v>6</v>
      </c>
      <c r="B18" s="25" t="s">
        <v>70</v>
      </c>
      <c r="C18" s="26" t="s">
        <v>37</v>
      </c>
      <c r="D18" s="26" t="s">
        <v>71</v>
      </c>
      <c r="E18" s="28">
        <f>SUM(F18:I18)</f>
        <v>385</v>
      </c>
      <c r="F18" s="28">
        <v>385</v>
      </c>
      <c r="G18" s="28"/>
      <c r="H18" s="33"/>
      <c r="I18" s="28"/>
      <c r="J18" s="58" t="s">
        <v>72</v>
      </c>
      <c r="K18" s="27" t="s">
        <v>73</v>
      </c>
      <c r="L18" s="54" t="s">
        <v>74</v>
      </c>
      <c r="M18" s="27">
        <v>1824</v>
      </c>
      <c r="N18" s="27">
        <v>524</v>
      </c>
      <c r="O18" s="27" t="s">
        <v>46</v>
      </c>
      <c r="P18" s="26" t="s">
        <v>75</v>
      </c>
      <c r="Q18" s="27" t="s">
        <v>37</v>
      </c>
      <c r="R18" s="27" t="s">
        <v>37</v>
      </c>
      <c r="S18" s="27" t="s">
        <v>76</v>
      </c>
      <c r="T18" s="62"/>
    </row>
    <row r="19" s="6" customFormat="1" ht="71" customHeight="1" spans="1:20">
      <c r="A19" s="24">
        <v>7</v>
      </c>
      <c r="B19" s="25" t="s">
        <v>77</v>
      </c>
      <c r="C19" s="26" t="s">
        <v>78</v>
      </c>
      <c r="D19" s="26" t="s">
        <v>79</v>
      </c>
      <c r="E19" s="28">
        <f>SUM(F19:I19)</f>
        <v>250</v>
      </c>
      <c r="F19" s="28">
        <v>250</v>
      </c>
      <c r="G19" s="28"/>
      <c r="H19" s="33"/>
      <c r="I19" s="28"/>
      <c r="J19" s="58" t="s">
        <v>80</v>
      </c>
      <c r="K19" s="27" t="s">
        <v>33</v>
      </c>
      <c r="L19" s="54" t="s">
        <v>81</v>
      </c>
      <c r="M19" s="27">
        <v>1891</v>
      </c>
      <c r="N19" s="27">
        <v>510</v>
      </c>
      <c r="O19" s="27" t="s">
        <v>35</v>
      </c>
      <c r="P19" s="55" t="s">
        <v>36</v>
      </c>
      <c r="Q19" s="27" t="s">
        <v>37</v>
      </c>
      <c r="R19" s="27" t="s">
        <v>82</v>
      </c>
      <c r="S19" s="27" t="s">
        <v>83</v>
      </c>
      <c r="T19" s="22"/>
    </row>
    <row r="20" s="6" customFormat="1" ht="77" customHeight="1" spans="1:20">
      <c r="A20" s="24">
        <v>8</v>
      </c>
      <c r="B20" s="25" t="s">
        <v>84</v>
      </c>
      <c r="C20" s="26" t="s">
        <v>78</v>
      </c>
      <c r="D20" s="26" t="s">
        <v>79</v>
      </c>
      <c r="E20" s="28">
        <f t="shared" ref="E20:E27" si="6">SUM(F20:I20)</f>
        <v>100</v>
      </c>
      <c r="F20" s="28">
        <v>100</v>
      </c>
      <c r="G20" s="28"/>
      <c r="H20" s="33"/>
      <c r="I20" s="28"/>
      <c r="J20" s="58" t="s">
        <v>85</v>
      </c>
      <c r="K20" s="27" t="s">
        <v>33</v>
      </c>
      <c r="L20" s="54" t="s">
        <v>86</v>
      </c>
      <c r="M20" s="27">
        <v>1891</v>
      </c>
      <c r="N20" s="27">
        <v>510</v>
      </c>
      <c r="O20" s="27" t="s">
        <v>35</v>
      </c>
      <c r="P20" s="55" t="s">
        <v>36</v>
      </c>
      <c r="Q20" s="27" t="s">
        <v>37</v>
      </c>
      <c r="R20" s="27" t="s">
        <v>82</v>
      </c>
      <c r="S20" s="27" t="s">
        <v>83</v>
      </c>
      <c r="T20" s="22"/>
    </row>
    <row r="21" s="6" customFormat="1" ht="55" customHeight="1" spans="1:20">
      <c r="A21" s="24">
        <v>9</v>
      </c>
      <c r="B21" s="25" t="s">
        <v>87</v>
      </c>
      <c r="C21" s="26" t="s">
        <v>88</v>
      </c>
      <c r="D21" s="26" t="s">
        <v>89</v>
      </c>
      <c r="E21" s="28">
        <f t="shared" si="6"/>
        <v>100</v>
      </c>
      <c r="F21" s="28"/>
      <c r="G21" s="28">
        <v>100</v>
      </c>
      <c r="H21" s="33"/>
      <c r="I21" s="28"/>
      <c r="J21" s="58" t="s">
        <v>90</v>
      </c>
      <c r="K21" s="27" t="s">
        <v>33</v>
      </c>
      <c r="L21" s="54" t="s">
        <v>91</v>
      </c>
      <c r="M21" s="27">
        <v>1838</v>
      </c>
      <c r="N21" s="27">
        <v>396</v>
      </c>
      <c r="O21" s="27" t="s">
        <v>35</v>
      </c>
      <c r="P21" s="55" t="s">
        <v>36</v>
      </c>
      <c r="Q21" s="27" t="s">
        <v>37</v>
      </c>
      <c r="R21" s="27" t="s">
        <v>92</v>
      </c>
      <c r="S21" s="27" t="s">
        <v>93</v>
      </c>
      <c r="T21" s="22"/>
    </row>
    <row r="22" s="6" customFormat="1" ht="93" customHeight="1" spans="1:20">
      <c r="A22" s="24">
        <v>10</v>
      </c>
      <c r="B22" s="25" t="s">
        <v>94</v>
      </c>
      <c r="C22" s="26" t="s">
        <v>95</v>
      </c>
      <c r="D22" s="26" t="s">
        <v>96</v>
      </c>
      <c r="E22" s="28">
        <f t="shared" si="6"/>
        <v>100</v>
      </c>
      <c r="F22" s="28">
        <v>100</v>
      </c>
      <c r="G22" s="28"/>
      <c r="H22" s="33"/>
      <c r="I22" s="28"/>
      <c r="J22" s="58" t="s">
        <v>97</v>
      </c>
      <c r="K22" s="27" t="s">
        <v>33</v>
      </c>
      <c r="L22" s="54" t="s">
        <v>98</v>
      </c>
      <c r="M22" s="27">
        <v>257</v>
      </c>
      <c r="N22" s="27">
        <v>47</v>
      </c>
      <c r="O22" s="27" t="s">
        <v>35</v>
      </c>
      <c r="P22" s="55" t="s">
        <v>36</v>
      </c>
      <c r="Q22" s="27" t="s">
        <v>99</v>
      </c>
      <c r="R22" s="27" t="s">
        <v>100</v>
      </c>
      <c r="S22" s="27" t="s">
        <v>101</v>
      </c>
      <c r="T22" s="22"/>
    </row>
    <row r="23" s="6" customFormat="1" ht="39" customHeight="1" spans="1:20">
      <c r="A23" s="24"/>
      <c r="B23" s="32" t="s">
        <v>102</v>
      </c>
      <c r="C23" s="20" t="s">
        <v>23</v>
      </c>
      <c r="D23" s="20" t="s">
        <v>23</v>
      </c>
      <c r="E23" s="22">
        <f>SUM(E24:E26)</f>
        <v>880</v>
      </c>
      <c r="F23" s="22">
        <f>SUM(F24:F26)</f>
        <v>880</v>
      </c>
      <c r="G23" s="22">
        <f>SUM(G24:G26)</f>
        <v>0</v>
      </c>
      <c r="H23" s="22">
        <f>SUM(H24:H26)</f>
        <v>0</v>
      </c>
      <c r="I23" s="22">
        <f>SUM(I24:I26)</f>
        <v>0</v>
      </c>
      <c r="J23" s="20" t="s">
        <v>23</v>
      </c>
      <c r="K23" s="20" t="s">
        <v>23</v>
      </c>
      <c r="L23" s="20" t="s">
        <v>23</v>
      </c>
      <c r="M23" s="18">
        <f>SUM(M24:M26)</f>
        <v>3251</v>
      </c>
      <c r="N23" s="18">
        <f>SUM(N24:N26)</f>
        <v>542</v>
      </c>
      <c r="O23" s="20" t="s">
        <v>23</v>
      </c>
      <c r="P23" s="20" t="s">
        <v>23</v>
      </c>
      <c r="Q23" s="20" t="s">
        <v>23</v>
      </c>
      <c r="R23" s="20" t="s">
        <v>23</v>
      </c>
      <c r="S23" s="20" t="s">
        <v>23</v>
      </c>
      <c r="T23" s="22"/>
    </row>
    <row r="24" s="6" customFormat="1" ht="71" customHeight="1" spans="1:20">
      <c r="A24" s="24">
        <v>11</v>
      </c>
      <c r="B24" s="25" t="s">
        <v>103</v>
      </c>
      <c r="C24" s="26" t="s">
        <v>88</v>
      </c>
      <c r="D24" s="26" t="s">
        <v>104</v>
      </c>
      <c r="E24" s="28">
        <f t="shared" si="6"/>
        <v>150</v>
      </c>
      <c r="F24" s="28">
        <v>150</v>
      </c>
      <c r="G24" s="28"/>
      <c r="H24" s="33"/>
      <c r="I24" s="28"/>
      <c r="J24" s="58" t="s">
        <v>105</v>
      </c>
      <c r="K24" s="27" t="s">
        <v>33</v>
      </c>
      <c r="L24" s="54" t="s">
        <v>106</v>
      </c>
      <c r="M24" s="27">
        <v>3221</v>
      </c>
      <c r="N24" s="27">
        <v>512</v>
      </c>
      <c r="O24" s="27" t="s">
        <v>107</v>
      </c>
      <c r="P24" s="55" t="s">
        <v>36</v>
      </c>
      <c r="Q24" s="27" t="s">
        <v>37</v>
      </c>
      <c r="R24" s="27" t="s">
        <v>92</v>
      </c>
      <c r="S24" s="27" t="s">
        <v>93</v>
      </c>
      <c r="T24" s="22"/>
    </row>
    <row r="25" s="6" customFormat="1" ht="71" customHeight="1" spans="1:20">
      <c r="A25" s="24">
        <v>12</v>
      </c>
      <c r="B25" s="25" t="s">
        <v>108</v>
      </c>
      <c r="C25" s="26" t="s">
        <v>109</v>
      </c>
      <c r="D25" s="26" t="s">
        <v>110</v>
      </c>
      <c r="E25" s="28">
        <f t="shared" si="6"/>
        <v>380</v>
      </c>
      <c r="F25" s="28">
        <v>380</v>
      </c>
      <c r="G25" s="28"/>
      <c r="H25" s="33"/>
      <c r="I25" s="28"/>
      <c r="J25" s="58" t="s">
        <v>111</v>
      </c>
      <c r="K25" s="27" t="s">
        <v>33</v>
      </c>
      <c r="L25" s="54" t="s">
        <v>112</v>
      </c>
      <c r="M25" s="27">
        <v>25</v>
      </c>
      <c r="N25" s="27">
        <v>25</v>
      </c>
      <c r="O25" s="27" t="s">
        <v>107</v>
      </c>
      <c r="P25" s="55" t="s">
        <v>36</v>
      </c>
      <c r="Q25" s="27" t="s">
        <v>37</v>
      </c>
      <c r="R25" s="27" t="s">
        <v>113</v>
      </c>
      <c r="S25" s="27" t="s">
        <v>114</v>
      </c>
      <c r="T25" s="22"/>
    </row>
    <row r="26" s="6" customFormat="1" ht="71" customHeight="1" spans="1:20">
      <c r="A26" s="24">
        <v>13</v>
      </c>
      <c r="B26" s="25" t="s">
        <v>115</v>
      </c>
      <c r="C26" s="26" t="s">
        <v>42</v>
      </c>
      <c r="D26" s="26" t="s">
        <v>116</v>
      </c>
      <c r="E26" s="28">
        <f t="shared" si="6"/>
        <v>350</v>
      </c>
      <c r="F26" s="28">
        <v>350</v>
      </c>
      <c r="G26" s="28"/>
      <c r="H26" s="33"/>
      <c r="I26" s="28"/>
      <c r="J26" s="58" t="s">
        <v>117</v>
      </c>
      <c r="K26" s="27" t="s">
        <v>33</v>
      </c>
      <c r="L26" s="54" t="s">
        <v>118</v>
      </c>
      <c r="M26" s="27">
        <v>5</v>
      </c>
      <c r="N26" s="27">
        <v>5</v>
      </c>
      <c r="O26" s="27" t="s">
        <v>107</v>
      </c>
      <c r="P26" s="55" t="s">
        <v>36</v>
      </c>
      <c r="Q26" s="27" t="s">
        <v>37</v>
      </c>
      <c r="R26" s="27" t="s">
        <v>58</v>
      </c>
      <c r="S26" s="27" t="s">
        <v>59</v>
      </c>
      <c r="T26" s="22"/>
    </row>
    <row r="27" s="6" customFormat="1" ht="21.75" customHeight="1" spans="1:20">
      <c r="A27" s="18" t="s">
        <v>119</v>
      </c>
      <c r="B27" s="20" t="s">
        <v>120</v>
      </c>
      <c r="C27" s="20" t="s">
        <v>23</v>
      </c>
      <c r="D27" s="20" t="s">
        <v>23</v>
      </c>
      <c r="E27" s="22">
        <f>SUM(E28:E28)</f>
        <v>791</v>
      </c>
      <c r="F27" s="22">
        <f>SUM(F28:F28)</f>
        <v>583</v>
      </c>
      <c r="G27" s="22">
        <f>SUM(G28:G28)</f>
        <v>208</v>
      </c>
      <c r="H27" s="22">
        <f>SUM(H28:H28)</f>
        <v>0</v>
      </c>
      <c r="I27" s="22">
        <f>SUM(I28:I28)</f>
        <v>0</v>
      </c>
      <c r="J27" s="20" t="s">
        <v>23</v>
      </c>
      <c r="K27" s="20" t="s">
        <v>23</v>
      </c>
      <c r="L27" s="20" t="s">
        <v>23</v>
      </c>
      <c r="M27" s="18">
        <f>SUM(M28:M28)</f>
        <v>21238</v>
      </c>
      <c r="N27" s="18">
        <f>SUM(N28:N28)</f>
        <v>21238</v>
      </c>
      <c r="O27" s="20" t="s">
        <v>23</v>
      </c>
      <c r="P27" s="20" t="s">
        <v>23</v>
      </c>
      <c r="Q27" s="20" t="s">
        <v>23</v>
      </c>
      <c r="R27" s="20" t="s">
        <v>23</v>
      </c>
      <c r="S27" s="20" t="s">
        <v>23</v>
      </c>
      <c r="T27" s="22"/>
    </row>
    <row r="28" s="6" customFormat="1" ht="50" customHeight="1" spans="1:20">
      <c r="A28" s="24">
        <v>14</v>
      </c>
      <c r="B28" s="25" t="s">
        <v>121</v>
      </c>
      <c r="C28" s="26" t="s">
        <v>122</v>
      </c>
      <c r="D28" s="26" t="s">
        <v>123</v>
      </c>
      <c r="E28" s="28">
        <f>SUM(F28:I28)</f>
        <v>791</v>
      </c>
      <c r="F28" s="28">
        <v>583</v>
      </c>
      <c r="G28" s="28">
        <v>208</v>
      </c>
      <c r="H28" s="33"/>
      <c r="I28" s="28"/>
      <c r="J28" s="58" t="s">
        <v>124</v>
      </c>
      <c r="K28" s="27" t="s">
        <v>125</v>
      </c>
      <c r="L28" s="54" t="s">
        <v>126</v>
      </c>
      <c r="M28" s="27">
        <v>21238</v>
      </c>
      <c r="N28" s="27">
        <v>21238</v>
      </c>
      <c r="O28" s="56" t="s">
        <v>127</v>
      </c>
      <c r="P28" s="26" t="s">
        <v>128</v>
      </c>
      <c r="Q28" s="27" t="s">
        <v>37</v>
      </c>
      <c r="R28" s="27" t="s">
        <v>37</v>
      </c>
      <c r="S28" s="27" t="s">
        <v>76</v>
      </c>
      <c r="T28" s="22"/>
    </row>
    <row r="29" s="6" customFormat="1" ht="50" customHeight="1" spans="1:20">
      <c r="A29" s="18" t="s">
        <v>129</v>
      </c>
      <c r="B29" s="20" t="s">
        <v>130</v>
      </c>
      <c r="C29" s="20" t="s">
        <v>23</v>
      </c>
      <c r="D29" s="20" t="s">
        <v>23</v>
      </c>
      <c r="E29" s="22">
        <f t="shared" ref="E29:I29" si="7">SUM(E30:E31)</f>
        <v>630</v>
      </c>
      <c r="F29" s="22">
        <f t="shared" si="7"/>
        <v>490</v>
      </c>
      <c r="G29" s="22">
        <f t="shared" si="7"/>
        <v>140</v>
      </c>
      <c r="H29" s="22">
        <f t="shared" si="7"/>
        <v>0</v>
      </c>
      <c r="I29" s="22">
        <f t="shared" si="7"/>
        <v>0</v>
      </c>
      <c r="J29" s="20" t="s">
        <v>23</v>
      </c>
      <c r="K29" s="20" t="s">
        <v>23</v>
      </c>
      <c r="L29" s="20" t="s">
        <v>23</v>
      </c>
      <c r="M29" s="18">
        <f>SUM(M30:M31)</f>
        <v>652</v>
      </c>
      <c r="N29" s="18">
        <f>SUM(N30:N31)</f>
        <v>140</v>
      </c>
      <c r="O29" s="20" t="s">
        <v>23</v>
      </c>
      <c r="P29" s="20" t="s">
        <v>23</v>
      </c>
      <c r="Q29" s="20" t="s">
        <v>23</v>
      </c>
      <c r="R29" s="20" t="s">
        <v>23</v>
      </c>
      <c r="S29" s="20" t="s">
        <v>23</v>
      </c>
      <c r="T29" s="22"/>
    </row>
    <row r="30" s="6" customFormat="1" ht="79" customHeight="1" spans="1:20">
      <c r="A30" s="24">
        <v>15</v>
      </c>
      <c r="B30" s="25" t="s">
        <v>131</v>
      </c>
      <c r="C30" s="26" t="s">
        <v>78</v>
      </c>
      <c r="D30" s="26" t="s">
        <v>79</v>
      </c>
      <c r="E30" s="28">
        <f>SUM(F30:I30)</f>
        <v>420</v>
      </c>
      <c r="F30" s="28">
        <v>350</v>
      </c>
      <c r="G30" s="28">
        <v>70</v>
      </c>
      <c r="H30" s="33"/>
      <c r="I30" s="28"/>
      <c r="J30" s="58" t="s">
        <v>132</v>
      </c>
      <c r="K30" s="27" t="s">
        <v>33</v>
      </c>
      <c r="L30" s="54" t="s">
        <v>133</v>
      </c>
      <c r="M30" s="27">
        <v>434</v>
      </c>
      <c r="N30" s="27">
        <v>81</v>
      </c>
      <c r="O30" s="27" t="s">
        <v>107</v>
      </c>
      <c r="P30" s="55" t="s">
        <v>36</v>
      </c>
      <c r="Q30" s="27" t="s">
        <v>37</v>
      </c>
      <c r="R30" s="27" t="s">
        <v>82</v>
      </c>
      <c r="S30" s="27" t="s">
        <v>83</v>
      </c>
      <c r="T30" s="22"/>
    </row>
    <row r="31" s="6" customFormat="1" ht="69" customHeight="1" spans="1:20">
      <c r="A31" s="24">
        <v>16</v>
      </c>
      <c r="B31" s="25" t="s">
        <v>134</v>
      </c>
      <c r="C31" s="26" t="s">
        <v>95</v>
      </c>
      <c r="D31" s="26" t="s">
        <v>135</v>
      </c>
      <c r="E31" s="28">
        <f>SUM(F31:I31)</f>
        <v>210</v>
      </c>
      <c r="F31" s="28">
        <v>140</v>
      </c>
      <c r="G31" s="28">
        <v>70</v>
      </c>
      <c r="H31" s="33"/>
      <c r="I31" s="28"/>
      <c r="J31" s="58" t="s">
        <v>136</v>
      </c>
      <c r="K31" s="27" t="s">
        <v>33</v>
      </c>
      <c r="L31" s="54" t="s">
        <v>137</v>
      </c>
      <c r="M31" s="27">
        <v>218</v>
      </c>
      <c r="N31" s="27">
        <v>59</v>
      </c>
      <c r="O31" s="27" t="s">
        <v>107</v>
      </c>
      <c r="P31" s="55" t="s">
        <v>36</v>
      </c>
      <c r="Q31" s="27" t="s">
        <v>37</v>
      </c>
      <c r="R31" s="27" t="s">
        <v>100</v>
      </c>
      <c r="S31" s="27" t="s">
        <v>101</v>
      </c>
      <c r="T31" s="22"/>
    </row>
    <row r="32" s="5" customFormat="1" ht="21.75" customHeight="1" spans="1:20">
      <c r="A32" s="18" t="s">
        <v>138</v>
      </c>
      <c r="B32" s="34" t="s">
        <v>139</v>
      </c>
      <c r="C32" s="35"/>
      <c r="D32" s="36"/>
      <c r="E32" s="37">
        <f t="shared" ref="E32:I32" si="8">SUM(E33,E36)</f>
        <v>2343</v>
      </c>
      <c r="F32" s="37">
        <f t="shared" si="8"/>
        <v>1885</v>
      </c>
      <c r="G32" s="37">
        <f t="shared" si="8"/>
        <v>458</v>
      </c>
      <c r="H32" s="37">
        <f t="shared" si="8"/>
        <v>0</v>
      </c>
      <c r="I32" s="37">
        <f t="shared" si="8"/>
        <v>0</v>
      </c>
      <c r="J32" s="20" t="s">
        <v>23</v>
      </c>
      <c r="K32" s="20" t="s">
        <v>23</v>
      </c>
      <c r="L32" s="20" t="s">
        <v>23</v>
      </c>
      <c r="M32" s="18">
        <f>SUM(M33,M36)</f>
        <v>32421</v>
      </c>
      <c r="N32" s="18">
        <f>SUM(N33,N36)</f>
        <v>6687</v>
      </c>
      <c r="O32" s="20" t="s">
        <v>23</v>
      </c>
      <c r="P32" s="20" t="s">
        <v>23</v>
      </c>
      <c r="Q32" s="20" t="s">
        <v>23</v>
      </c>
      <c r="R32" s="20" t="s">
        <v>23</v>
      </c>
      <c r="S32" s="20" t="s">
        <v>23</v>
      </c>
      <c r="T32" s="22"/>
    </row>
    <row r="33" s="5" customFormat="1" ht="21.75" customHeight="1" spans="1:20">
      <c r="A33" s="18" t="s">
        <v>26</v>
      </c>
      <c r="B33" s="20" t="s">
        <v>140</v>
      </c>
      <c r="C33" s="20" t="s">
        <v>23</v>
      </c>
      <c r="D33" s="20" t="s">
        <v>23</v>
      </c>
      <c r="E33" s="22">
        <f>SUM(E34:E35)</f>
        <v>707</v>
      </c>
      <c r="F33" s="22">
        <f>SUM(F34:F35)</f>
        <v>589</v>
      </c>
      <c r="G33" s="22">
        <f>SUM(G34:G35)</f>
        <v>118</v>
      </c>
      <c r="H33" s="22">
        <f>SUM(H34:H35)</f>
        <v>0</v>
      </c>
      <c r="I33" s="22">
        <f>SUM(I34:I35)</f>
        <v>0</v>
      </c>
      <c r="J33" s="20" t="s">
        <v>23</v>
      </c>
      <c r="K33" s="20" t="s">
        <v>23</v>
      </c>
      <c r="L33" s="20" t="s">
        <v>23</v>
      </c>
      <c r="M33" s="18">
        <f>SUM(M34:M35)</f>
        <v>1152</v>
      </c>
      <c r="N33" s="18">
        <f>SUM(N34:N35)</f>
        <v>255</v>
      </c>
      <c r="O33" s="20" t="s">
        <v>23</v>
      </c>
      <c r="P33" s="20" t="s">
        <v>23</v>
      </c>
      <c r="Q33" s="20" t="s">
        <v>23</v>
      </c>
      <c r="R33" s="20" t="s">
        <v>23</v>
      </c>
      <c r="S33" s="20" t="s">
        <v>23</v>
      </c>
      <c r="T33" s="22"/>
    </row>
    <row r="34" s="5" customFormat="1" ht="66" customHeight="1" spans="1:20">
      <c r="A34" s="24">
        <v>17</v>
      </c>
      <c r="B34" s="25" t="s">
        <v>141</v>
      </c>
      <c r="C34" s="26" t="s">
        <v>95</v>
      </c>
      <c r="D34" s="26" t="s">
        <v>142</v>
      </c>
      <c r="E34" s="28">
        <f>SUM(F34:I34)</f>
        <v>377</v>
      </c>
      <c r="F34" s="28">
        <v>377</v>
      </c>
      <c r="G34" s="28"/>
      <c r="H34" s="33"/>
      <c r="I34" s="28"/>
      <c r="J34" s="58" t="s">
        <v>143</v>
      </c>
      <c r="K34" s="27" t="s">
        <v>33</v>
      </c>
      <c r="L34" s="54" t="s">
        <v>144</v>
      </c>
      <c r="M34" s="27">
        <v>372</v>
      </c>
      <c r="N34" s="27">
        <v>100</v>
      </c>
      <c r="O34" s="56" t="s">
        <v>145</v>
      </c>
      <c r="P34" s="26" t="s">
        <v>145</v>
      </c>
      <c r="Q34" s="27" t="s">
        <v>37</v>
      </c>
      <c r="R34" s="27" t="s">
        <v>100</v>
      </c>
      <c r="S34" s="27" t="s">
        <v>101</v>
      </c>
      <c r="T34" s="22"/>
    </row>
    <row r="35" s="5" customFormat="1" ht="54" customHeight="1" spans="1:20">
      <c r="A35" s="24">
        <v>18</v>
      </c>
      <c r="B35" s="25" t="s">
        <v>146</v>
      </c>
      <c r="C35" s="26" t="s">
        <v>42</v>
      </c>
      <c r="D35" s="27" t="s">
        <v>147</v>
      </c>
      <c r="E35" s="28">
        <f>SUM(F35:I35)</f>
        <v>330</v>
      </c>
      <c r="F35" s="28">
        <v>212</v>
      </c>
      <c r="G35" s="28">
        <v>118</v>
      </c>
      <c r="H35" s="29"/>
      <c r="I35" s="28"/>
      <c r="J35" s="53" t="s">
        <v>148</v>
      </c>
      <c r="K35" s="27" t="s">
        <v>33</v>
      </c>
      <c r="L35" s="54" t="s">
        <v>144</v>
      </c>
      <c r="M35" s="59">
        <v>780</v>
      </c>
      <c r="N35" s="59">
        <v>155</v>
      </c>
      <c r="O35" s="56" t="s">
        <v>145</v>
      </c>
      <c r="P35" s="26" t="s">
        <v>145</v>
      </c>
      <c r="Q35" s="27" t="s">
        <v>37</v>
      </c>
      <c r="R35" s="27" t="s">
        <v>58</v>
      </c>
      <c r="S35" s="27" t="s">
        <v>59</v>
      </c>
      <c r="T35" s="22"/>
    </row>
    <row r="36" s="5" customFormat="1" ht="21.75" customHeight="1" spans="1:20">
      <c r="A36" s="18" t="s">
        <v>67</v>
      </c>
      <c r="B36" s="20" t="s">
        <v>149</v>
      </c>
      <c r="C36" s="20" t="s">
        <v>23</v>
      </c>
      <c r="D36" s="20" t="s">
        <v>23</v>
      </c>
      <c r="E36" s="22">
        <f>SUM(E37,E40)</f>
        <v>1636</v>
      </c>
      <c r="F36" s="22">
        <f t="shared" ref="F36:I36" si="9">SUM(F37,F40)</f>
        <v>1296</v>
      </c>
      <c r="G36" s="22">
        <f t="shared" si="9"/>
        <v>340</v>
      </c>
      <c r="H36" s="22">
        <f t="shared" si="9"/>
        <v>0</v>
      </c>
      <c r="I36" s="22">
        <f t="shared" si="9"/>
        <v>0</v>
      </c>
      <c r="J36" s="20" t="s">
        <v>23</v>
      </c>
      <c r="K36" s="20" t="s">
        <v>23</v>
      </c>
      <c r="L36" s="20" t="s">
        <v>23</v>
      </c>
      <c r="M36" s="18">
        <f>SUM(M37,M40)</f>
        <v>31269</v>
      </c>
      <c r="N36" s="18">
        <f>SUM(N37,N40)</f>
        <v>6432</v>
      </c>
      <c r="O36" s="20" t="s">
        <v>23</v>
      </c>
      <c r="P36" s="20" t="s">
        <v>23</v>
      </c>
      <c r="Q36" s="20" t="s">
        <v>23</v>
      </c>
      <c r="R36" s="20" t="s">
        <v>23</v>
      </c>
      <c r="S36" s="20" t="s">
        <v>23</v>
      </c>
      <c r="T36" s="22"/>
    </row>
    <row r="37" s="5" customFormat="1" ht="19.5" customHeight="1" spans="1:20">
      <c r="A37" s="18"/>
      <c r="B37" s="23" t="s">
        <v>150</v>
      </c>
      <c r="C37" s="20" t="s">
        <v>23</v>
      </c>
      <c r="D37" s="20" t="s">
        <v>23</v>
      </c>
      <c r="E37" s="37">
        <f>SUM(E38:E39)</f>
        <v>300</v>
      </c>
      <c r="F37" s="37">
        <f>SUM(F38:F39)</f>
        <v>0</v>
      </c>
      <c r="G37" s="37">
        <f>SUM(G38:G39)</f>
        <v>300</v>
      </c>
      <c r="H37" s="37">
        <f>SUM(H38:H39)</f>
        <v>0</v>
      </c>
      <c r="I37" s="37">
        <f>SUM(I38:I39)</f>
        <v>0</v>
      </c>
      <c r="J37" s="20" t="s">
        <v>23</v>
      </c>
      <c r="K37" s="20" t="s">
        <v>23</v>
      </c>
      <c r="L37" s="20" t="s">
        <v>23</v>
      </c>
      <c r="M37" s="18">
        <f>SUM(M38:M39)</f>
        <v>10221</v>
      </c>
      <c r="N37" s="18">
        <f>SUM(N38:N39)</f>
        <v>2759</v>
      </c>
      <c r="O37" s="20" t="s">
        <v>23</v>
      </c>
      <c r="P37" s="20" t="s">
        <v>23</v>
      </c>
      <c r="Q37" s="20" t="s">
        <v>23</v>
      </c>
      <c r="R37" s="20" t="s">
        <v>23</v>
      </c>
      <c r="S37" s="20" t="s">
        <v>23</v>
      </c>
      <c r="T37" s="22"/>
    </row>
    <row r="38" s="6" customFormat="1" ht="91" customHeight="1" spans="1:20">
      <c r="A38" s="24">
        <v>19</v>
      </c>
      <c r="B38" s="25" t="s">
        <v>151</v>
      </c>
      <c r="C38" s="24" t="s">
        <v>95</v>
      </c>
      <c r="D38" s="27" t="s">
        <v>152</v>
      </c>
      <c r="E38" s="28">
        <f t="shared" ref="E38:E49" si="10">SUM(F38:I38)</f>
        <v>150</v>
      </c>
      <c r="F38" s="28"/>
      <c r="G38" s="28">
        <v>150</v>
      </c>
      <c r="H38" s="30"/>
      <c r="I38" s="28"/>
      <c r="J38" s="60" t="s">
        <v>153</v>
      </c>
      <c r="K38" s="27" t="s">
        <v>33</v>
      </c>
      <c r="L38" s="54" t="s">
        <v>144</v>
      </c>
      <c r="M38" s="59">
        <v>6425</v>
      </c>
      <c r="N38" s="59">
        <v>1735</v>
      </c>
      <c r="O38" s="56" t="s">
        <v>145</v>
      </c>
      <c r="P38" s="26" t="s">
        <v>145</v>
      </c>
      <c r="Q38" s="27" t="s">
        <v>37</v>
      </c>
      <c r="R38" s="27" t="s">
        <v>100</v>
      </c>
      <c r="S38" s="27" t="s">
        <v>101</v>
      </c>
      <c r="T38" s="62"/>
    </row>
    <row r="39" s="6" customFormat="1" ht="56" customHeight="1" spans="1:20">
      <c r="A39" s="24">
        <v>20</v>
      </c>
      <c r="B39" s="25" t="s">
        <v>154</v>
      </c>
      <c r="C39" s="24" t="s">
        <v>50</v>
      </c>
      <c r="D39" s="27" t="s">
        <v>155</v>
      </c>
      <c r="E39" s="28">
        <f t="shared" si="10"/>
        <v>150</v>
      </c>
      <c r="F39" s="28"/>
      <c r="G39" s="28">
        <v>150</v>
      </c>
      <c r="H39" s="30"/>
      <c r="I39" s="28"/>
      <c r="J39" s="61" t="s">
        <v>156</v>
      </c>
      <c r="K39" s="27" t="s">
        <v>33</v>
      </c>
      <c r="L39" s="54" t="s">
        <v>144</v>
      </c>
      <c r="M39" s="26">
        <v>3796</v>
      </c>
      <c r="N39" s="26">
        <v>1024</v>
      </c>
      <c r="O39" s="56" t="s">
        <v>145</v>
      </c>
      <c r="P39" s="26" t="s">
        <v>145</v>
      </c>
      <c r="Q39" s="27" t="s">
        <v>37</v>
      </c>
      <c r="R39" s="27" t="s">
        <v>47</v>
      </c>
      <c r="S39" s="27" t="s">
        <v>48</v>
      </c>
      <c r="T39" s="22"/>
    </row>
    <row r="40" s="5" customFormat="1" ht="19.5" customHeight="1" spans="1:20">
      <c r="A40" s="18"/>
      <c r="B40" s="38" t="s">
        <v>157</v>
      </c>
      <c r="C40" s="20" t="s">
        <v>23</v>
      </c>
      <c r="D40" s="20" t="s">
        <v>23</v>
      </c>
      <c r="E40" s="37">
        <f>SUM(E41:E48)</f>
        <v>1336</v>
      </c>
      <c r="F40" s="37">
        <f>SUM(F41:F48)</f>
        <v>1296</v>
      </c>
      <c r="G40" s="37">
        <f>SUM(G41:G48)</f>
        <v>40</v>
      </c>
      <c r="H40" s="37">
        <f>SUM(H41:H48)</f>
        <v>0</v>
      </c>
      <c r="I40" s="37">
        <f>SUM(I41:I48)</f>
        <v>0</v>
      </c>
      <c r="J40" s="20" t="s">
        <v>23</v>
      </c>
      <c r="K40" s="20" t="s">
        <v>23</v>
      </c>
      <c r="L40" s="20" t="s">
        <v>23</v>
      </c>
      <c r="M40" s="18">
        <f>SUM(M41:M48)</f>
        <v>21048</v>
      </c>
      <c r="N40" s="18">
        <f>SUM(N41:N48)</f>
        <v>3673</v>
      </c>
      <c r="O40" s="20" t="s">
        <v>23</v>
      </c>
      <c r="P40" s="20" t="s">
        <v>23</v>
      </c>
      <c r="Q40" s="20" t="s">
        <v>23</v>
      </c>
      <c r="R40" s="20" t="s">
        <v>23</v>
      </c>
      <c r="S40" s="20" t="s">
        <v>23</v>
      </c>
      <c r="T40" s="22"/>
    </row>
    <row r="41" s="5" customFormat="1" ht="54" customHeight="1" spans="1:20">
      <c r="A41" s="24">
        <v>21</v>
      </c>
      <c r="B41" s="25" t="s">
        <v>158</v>
      </c>
      <c r="C41" s="24" t="s">
        <v>42</v>
      </c>
      <c r="D41" s="27" t="s">
        <v>159</v>
      </c>
      <c r="E41" s="28">
        <f t="shared" si="10"/>
        <v>100</v>
      </c>
      <c r="F41" s="28">
        <v>100</v>
      </c>
      <c r="G41" s="28"/>
      <c r="H41" s="30"/>
      <c r="I41" s="28"/>
      <c r="J41" s="60" t="s">
        <v>160</v>
      </c>
      <c r="K41" s="27" t="s">
        <v>33</v>
      </c>
      <c r="L41" s="54" t="s">
        <v>161</v>
      </c>
      <c r="M41" s="59">
        <v>789</v>
      </c>
      <c r="N41" s="59">
        <v>186</v>
      </c>
      <c r="O41" s="56" t="s">
        <v>145</v>
      </c>
      <c r="P41" s="26" t="s">
        <v>145</v>
      </c>
      <c r="Q41" s="27" t="s">
        <v>37</v>
      </c>
      <c r="R41" s="27" t="s">
        <v>58</v>
      </c>
      <c r="S41" s="27" t="s">
        <v>59</v>
      </c>
      <c r="T41" s="22"/>
    </row>
    <row r="42" s="5" customFormat="1" ht="54" customHeight="1" spans="1:20">
      <c r="A42" s="24">
        <v>22</v>
      </c>
      <c r="B42" s="25" t="s">
        <v>162</v>
      </c>
      <c r="C42" s="24" t="s">
        <v>109</v>
      </c>
      <c r="D42" s="27" t="s">
        <v>163</v>
      </c>
      <c r="E42" s="28">
        <f t="shared" si="10"/>
        <v>80</v>
      </c>
      <c r="F42" s="28">
        <v>80</v>
      </c>
      <c r="G42" s="28"/>
      <c r="H42" s="30"/>
      <c r="I42" s="28"/>
      <c r="J42" s="60" t="s">
        <v>164</v>
      </c>
      <c r="K42" s="27" t="s">
        <v>33</v>
      </c>
      <c r="L42" s="54" t="s">
        <v>161</v>
      </c>
      <c r="M42" s="59">
        <v>5000</v>
      </c>
      <c r="N42" s="59">
        <v>538</v>
      </c>
      <c r="O42" s="56" t="s">
        <v>145</v>
      </c>
      <c r="P42" s="26" t="s">
        <v>145</v>
      </c>
      <c r="Q42" s="27" t="s">
        <v>37</v>
      </c>
      <c r="R42" s="27" t="s">
        <v>113</v>
      </c>
      <c r="S42" s="27" t="s">
        <v>114</v>
      </c>
      <c r="T42" s="22"/>
    </row>
    <row r="43" s="5" customFormat="1" ht="55" customHeight="1" spans="1:20">
      <c r="A43" s="24">
        <v>23</v>
      </c>
      <c r="B43" s="25" t="s">
        <v>165</v>
      </c>
      <c r="C43" s="24" t="s">
        <v>50</v>
      </c>
      <c r="D43" s="27" t="s">
        <v>155</v>
      </c>
      <c r="E43" s="28">
        <f t="shared" si="10"/>
        <v>50</v>
      </c>
      <c r="F43" s="28">
        <v>50</v>
      </c>
      <c r="G43" s="28"/>
      <c r="H43" s="30"/>
      <c r="I43" s="28"/>
      <c r="J43" s="60" t="s">
        <v>166</v>
      </c>
      <c r="K43" s="27" t="s">
        <v>33</v>
      </c>
      <c r="L43" s="54" t="s">
        <v>161</v>
      </c>
      <c r="M43" s="59">
        <v>3796</v>
      </c>
      <c r="N43" s="59">
        <v>1024</v>
      </c>
      <c r="O43" s="56" t="s">
        <v>145</v>
      </c>
      <c r="P43" s="26" t="s">
        <v>145</v>
      </c>
      <c r="Q43" s="27" t="s">
        <v>37</v>
      </c>
      <c r="R43" s="27" t="s">
        <v>47</v>
      </c>
      <c r="S43" s="27" t="s">
        <v>48</v>
      </c>
      <c r="T43" s="22"/>
    </row>
    <row r="44" s="5" customFormat="1" ht="55" customHeight="1" spans="1:20">
      <c r="A44" s="24">
        <v>24</v>
      </c>
      <c r="B44" s="25" t="s">
        <v>167</v>
      </c>
      <c r="C44" s="24" t="s">
        <v>168</v>
      </c>
      <c r="D44" s="27" t="s">
        <v>169</v>
      </c>
      <c r="E44" s="28">
        <f t="shared" si="10"/>
        <v>140</v>
      </c>
      <c r="F44" s="28">
        <v>140</v>
      </c>
      <c r="G44" s="28"/>
      <c r="H44" s="30"/>
      <c r="I44" s="28"/>
      <c r="J44" s="60" t="s">
        <v>170</v>
      </c>
      <c r="K44" s="27" t="s">
        <v>33</v>
      </c>
      <c r="L44" s="54" t="s">
        <v>161</v>
      </c>
      <c r="M44" s="59">
        <v>2538</v>
      </c>
      <c r="N44" s="59">
        <v>685</v>
      </c>
      <c r="O44" s="56" t="s">
        <v>145</v>
      </c>
      <c r="P44" s="26" t="s">
        <v>145</v>
      </c>
      <c r="Q44" s="27" t="s">
        <v>37</v>
      </c>
      <c r="R44" s="27" t="s">
        <v>171</v>
      </c>
      <c r="S44" s="27" t="s">
        <v>172</v>
      </c>
      <c r="T44" s="22"/>
    </row>
    <row r="45" s="5" customFormat="1" ht="110" customHeight="1" spans="1:20">
      <c r="A45" s="24">
        <v>25</v>
      </c>
      <c r="B45" s="25" t="s">
        <v>173</v>
      </c>
      <c r="C45" s="24" t="s">
        <v>30</v>
      </c>
      <c r="D45" s="27" t="s">
        <v>174</v>
      </c>
      <c r="E45" s="28">
        <f t="shared" si="10"/>
        <v>170</v>
      </c>
      <c r="F45" s="28">
        <v>130</v>
      </c>
      <c r="G45" s="28">
        <v>40</v>
      </c>
      <c r="H45" s="30"/>
      <c r="I45" s="28"/>
      <c r="J45" s="60" t="s">
        <v>175</v>
      </c>
      <c r="K45" s="27" t="s">
        <v>33</v>
      </c>
      <c r="L45" s="54" t="s">
        <v>161</v>
      </c>
      <c r="M45" s="59">
        <v>898</v>
      </c>
      <c r="N45" s="59">
        <v>242</v>
      </c>
      <c r="O45" s="56" t="s">
        <v>145</v>
      </c>
      <c r="P45" s="26" t="s">
        <v>145</v>
      </c>
      <c r="Q45" s="27" t="s">
        <v>37</v>
      </c>
      <c r="R45" s="27" t="s">
        <v>176</v>
      </c>
      <c r="S45" s="27" t="s">
        <v>39</v>
      </c>
      <c r="T45" s="22"/>
    </row>
    <row r="46" s="5" customFormat="1" ht="65" customHeight="1" spans="1:20">
      <c r="A46" s="24">
        <v>26</v>
      </c>
      <c r="B46" s="25" t="s">
        <v>177</v>
      </c>
      <c r="C46" s="24" t="s">
        <v>78</v>
      </c>
      <c r="D46" s="27" t="s">
        <v>178</v>
      </c>
      <c r="E46" s="28">
        <f t="shared" si="10"/>
        <v>396</v>
      </c>
      <c r="F46" s="28">
        <v>396</v>
      </c>
      <c r="G46" s="28"/>
      <c r="H46" s="30"/>
      <c r="I46" s="28"/>
      <c r="J46" s="60" t="s">
        <v>179</v>
      </c>
      <c r="K46" s="27" t="s">
        <v>33</v>
      </c>
      <c r="L46" s="54" t="s">
        <v>161</v>
      </c>
      <c r="M46" s="59">
        <v>6493</v>
      </c>
      <c r="N46" s="59">
        <v>625</v>
      </c>
      <c r="O46" s="56" t="s">
        <v>145</v>
      </c>
      <c r="P46" s="26" t="s">
        <v>145</v>
      </c>
      <c r="Q46" s="27" t="s">
        <v>37</v>
      </c>
      <c r="R46" s="27" t="s">
        <v>82</v>
      </c>
      <c r="S46" s="27" t="s">
        <v>83</v>
      </c>
      <c r="T46" s="22"/>
    </row>
    <row r="47" s="5" customFormat="1" ht="69" customHeight="1" spans="1:20">
      <c r="A47" s="24">
        <v>27</v>
      </c>
      <c r="B47" s="25" t="s">
        <v>180</v>
      </c>
      <c r="C47" s="24" t="s">
        <v>95</v>
      </c>
      <c r="D47" s="27" t="s">
        <v>181</v>
      </c>
      <c r="E47" s="28">
        <f t="shared" si="10"/>
        <v>200</v>
      </c>
      <c r="F47" s="28">
        <v>200</v>
      </c>
      <c r="G47" s="28"/>
      <c r="H47" s="30"/>
      <c r="I47" s="28"/>
      <c r="J47" s="60" t="s">
        <v>182</v>
      </c>
      <c r="K47" s="27" t="s">
        <v>33</v>
      </c>
      <c r="L47" s="54" t="s">
        <v>161</v>
      </c>
      <c r="M47" s="59">
        <v>1000</v>
      </c>
      <c r="N47" s="59">
        <v>275</v>
      </c>
      <c r="O47" s="56" t="s">
        <v>145</v>
      </c>
      <c r="P47" s="26" t="s">
        <v>145</v>
      </c>
      <c r="Q47" s="27" t="s">
        <v>37</v>
      </c>
      <c r="R47" s="27" t="s">
        <v>100</v>
      </c>
      <c r="S47" s="27" t="s">
        <v>101</v>
      </c>
      <c r="T47" s="22"/>
    </row>
    <row r="48" s="5" customFormat="1" ht="90" customHeight="1" spans="1:20">
      <c r="A48" s="24">
        <v>28</v>
      </c>
      <c r="B48" s="25" t="s">
        <v>183</v>
      </c>
      <c r="C48" s="24" t="s">
        <v>88</v>
      </c>
      <c r="D48" s="27" t="s">
        <v>184</v>
      </c>
      <c r="E48" s="28">
        <f t="shared" si="10"/>
        <v>200</v>
      </c>
      <c r="F48" s="28">
        <v>200</v>
      </c>
      <c r="G48" s="28"/>
      <c r="H48" s="30"/>
      <c r="I48" s="28"/>
      <c r="J48" s="60" t="s">
        <v>185</v>
      </c>
      <c r="K48" s="27" t="s">
        <v>33</v>
      </c>
      <c r="L48" s="54" t="s">
        <v>161</v>
      </c>
      <c r="M48" s="59">
        <v>534</v>
      </c>
      <c r="N48" s="59">
        <v>98</v>
      </c>
      <c r="O48" s="56" t="s">
        <v>145</v>
      </c>
      <c r="P48" s="26" t="s">
        <v>145</v>
      </c>
      <c r="Q48" s="27" t="s">
        <v>37</v>
      </c>
      <c r="R48" s="27" t="s">
        <v>92</v>
      </c>
      <c r="S48" s="27" t="s">
        <v>93</v>
      </c>
      <c r="T48" s="22"/>
    </row>
    <row r="49" s="5" customFormat="1" ht="21.75" customHeight="1" spans="1:20">
      <c r="A49" s="18" t="s">
        <v>186</v>
      </c>
      <c r="B49" s="18" t="s">
        <v>187</v>
      </c>
      <c r="C49" s="18"/>
      <c r="D49" s="18"/>
      <c r="E49" s="37">
        <f>SUM(E50:E51)</f>
        <v>345</v>
      </c>
      <c r="F49" s="37">
        <f>SUM(F50:F51)</f>
        <v>245</v>
      </c>
      <c r="G49" s="37">
        <f>SUM(G50:G51)</f>
        <v>100</v>
      </c>
      <c r="H49" s="37">
        <f>SUM(H50:H51)</f>
        <v>0</v>
      </c>
      <c r="I49" s="37">
        <f>SUM(I50:I51)</f>
        <v>0</v>
      </c>
      <c r="J49" s="22"/>
      <c r="K49" s="20" t="s">
        <v>23</v>
      </c>
      <c r="L49" s="20" t="s">
        <v>23</v>
      </c>
      <c r="M49" s="18">
        <f>SUM(M50:M51)</f>
        <v>3306</v>
      </c>
      <c r="N49" s="18">
        <f>SUM(N50:N51)</f>
        <v>3306</v>
      </c>
      <c r="O49" s="20" t="s">
        <v>23</v>
      </c>
      <c r="P49" s="20" t="s">
        <v>23</v>
      </c>
      <c r="Q49" s="20" t="s">
        <v>23</v>
      </c>
      <c r="R49" s="20" t="s">
        <v>23</v>
      </c>
      <c r="S49" s="20" t="s">
        <v>23</v>
      </c>
      <c r="T49" s="22"/>
    </row>
    <row r="50" s="5" customFormat="1" ht="47" customHeight="1" spans="1:20">
      <c r="A50" s="24">
        <v>29</v>
      </c>
      <c r="B50" s="39" t="s">
        <v>188</v>
      </c>
      <c r="C50" s="26" t="s">
        <v>37</v>
      </c>
      <c r="D50" s="27" t="s">
        <v>189</v>
      </c>
      <c r="E50" s="40">
        <f t="shared" ref="E49:E54" si="11">SUM(F50:I50)</f>
        <v>342</v>
      </c>
      <c r="F50" s="40">
        <v>242</v>
      </c>
      <c r="G50" s="40">
        <v>100</v>
      </c>
      <c r="H50" s="40"/>
      <c r="I50" s="40"/>
      <c r="J50" s="62" t="s">
        <v>190</v>
      </c>
      <c r="K50" s="63" t="s">
        <v>191</v>
      </c>
      <c r="L50" s="64" t="s">
        <v>192</v>
      </c>
      <c r="M50" s="26">
        <v>3300</v>
      </c>
      <c r="N50" s="26">
        <v>3300</v>
      </c>
      <c r="O50" s="56" t="s">
        <v>145</v>
      </c>
      <c r="P50" s="26" t="s">
        <v>145</v>
      </c>
      <c r="Q50" s="24" t="s">
        <v>37</v>
      </c>
      <c r="R50" s="27" t="s">
        <v>37</v>
      </c>
      <c r="S50" s="65" t="s">
        <v>76</v>
      </c>
      <c r="T50" s="22"/>
    </row>
    <row r="51" s="5" customFormat="1" ht="47" customHeight="1" spans="1:20">
      <c r="A51" s="24">
        <v>30</v>
      </c>
      <c r="B51" s="41" t="s">
        <v>193</v>
      </c>
      <c r="C51" s="26" t="s">
        <v>194</v>
      </c>
      <c r="D51" s="27" t="s">
        <v>189</v>
      </c>
      <c r="E51" s="40">
        <f t="shared" si="11"/>
        <v>3</v>
      </c>
      <c r="F51" s="40">
        <v>3</v>
      </c>
      <c r="G51" s="40"/>
      <c r="H51" s="40"/>
      <c r="I51" s="40"/>
      <c r="J51" s="62" t="s">
        <v>195</v>
      </c>
      <c r="K51" s="63" t="s">
        <v>191</v>
      </c>
      <c r="L51" s="64" t="s">
        <v>196</v>
      </c>
      <c r="M51" s="26">
        <v>6</v>
      </c>
      <c r="N51" s="26">
        <v>6</v>
      </c>
      <c r="O51" s="56" t="s">
        <v>145</v>
      </c>
      <c r="P51" s="26" t="s">
        <v>145</v>
      </c>
      <c r="Q51" s="65" t="s">
        <v>194</v>
      </c>
      <c r="R51" s="63" t="s">
        <v>194</v>
      </c>
      <c r="S51" s="65" t="s">
        <v>197</v>
      </c>
      <c r="T51" s="22"/>
    </row>
    <row r="52" s="5" customFormat="1" ht="21.75" customHeight="1" spans="1:20">
      <c r="A52" s="18" t="s">
        <v>198</v>
      </c>
      <c r="B52" s="18" t="s">
        <v>199</v>
      </c>
      <c r="C52" s="18"/>
      <c r="D52" s="18"/>
      <c r="E52" s="37">
        <f t="shared" ref="E52:I52" si="12">SUM(E53:E54)</f>
        <v>362</v>
      </c>
      <c r="F52" s="37">
        <f t="shared" si="12"/>
        <v>300</v>
      </c>
      <c r="G52" s="37">
        <f t="shared" si="12"/>
        <v>62</v>
      </c>
      <c r="H52" s="37">
        <f t="shared" si="12"/>
        <v>0</v>
      </c>
      <c r="I52" s="37">
        <f t="shared" si="12"/>
        <v>0</v>
      </c>
      <c r="J52" s="20" t="s">
        <v>23</v>
      </c>
      <c r="K52" s="20" t="s">
        <v>23</v>
      </c>
      <c r="L52" s="20" t="s">
        <v>23</v>
      </c>
      <c r="M52" s="18">
        <f>SUM(M53:M54)</f>
        <v>2375</v>
      </c>
      <c r="N52" s="18">
        <f>SUM(N53:N54)</f>
        <v>2375</v>
      </c>
      <c r="O52" s="20" t="s">
        <v>23</v>
      </c>
      <c r="P52" s="20" t="s">
        <v>23</v>
      </c>
      <c r="Q52" s="20" t="s">
        <v>23</v>
      </c>
      <c r="R52" s="20" t="s">
        <v>23</v>
      </c>
      <c r="S52" s="20" t="s">
        <v>23</v>
      </c>
      <c r="T52" s="22"/>
    </row>
    <row r="53" s="5" customFormat="1" ht="65" customHeight="1" spans="1:20">
      <c r="A53" s="24">
        <v>31</v>
      </c>
      <c r="B53" s="41" t="s">
        <v>200</v>
      </c>
      <c r="C53" s="26" t="s">
        <v>201</v>
      </c>
      <c r="D53" s="27" t="s">
        <v>189</v>
      </c>
      <c r="E53" s="40">
        <f t="shared" si="11"/>
        <v>162</v>
      </c>
      <c r="F53" s="40">
        <v>100</v>
      </c>
      <c r="G53" s="40">
        <v>62</v>
      </c>
      <c r="H53" s="40"/>
      <c r="I53" s="40"/>
      <c r="J53" s="62" t="s">
        <v>202</v>
      </c>
      <c r="K53" s="63" t="s">
        <v>191</v>
      </c>
      <c r="L53" s="64" t="s">
        <v>203</v>
      </c>
      <c r="M53" s="65">
        <v>2000</v>
      </c>
      <c r="N53" s="65">
        <v>2000</v>
      </c>
      <c r="O53" s="56" t="s">
        <v>145</v>
      </c>
      <c r="P53" s="26" t="s">
        <v>145</v>
      </c>
      <c r="Q53" s="65" t="s">
        <v>204</v>
      </c>
      <c r="R53" s="63" t="s">
        <v>201</v>
      </c>
      <c r="S53" s="65" t="s">
        <v>205</v>
      </c>
      <c r="T53" s="22"/>
    </row>
    <row r="54" s="5" customFormat="1" ht="55" customHeight="1" spans="1:20">
      <c r="A54" s="24">
        <v>32</v>
      </c>
      <c r="B54" s="41" t="s">
        <v>206</v>
      </c>
      <c r="C54" s="26" t="s">
        <v>201</v>
      </c>
      <c r="D54" s="27" t="s">
        <v>189</v>
      </c>
      <c r="E54" s="40">
        <f t="shared" si="11"/>
        <v>200</v>
      </c>
      <c r="F54" s="40">
        <v>200</v>
      </c>
      <c r="G54" s="40"/>
      <c r="H54" s="40"/>
      <c r="I54" s="40"/>
      <c r="J54" s="62" t="s">
        <v>207</v>
      </c>
      <c r="K54" s="63" t="s">
        <v>208</v>
      </c>
      <c r="L54" s="64" t="s">
        <v>209</v>
      </c>
      <c r="M54" s="65">
        <v>375</v>
      </c>
      <c r="N54" s="65">
        <v>375</v>
      </c>
      <c r="O54" s="56" t="s">
        <v>145</v>
      </c>
      <c r="P54" s="26" t="s">
        <v>145</v>
      </c>
      <c r="Q54" s="65" t="s">
        <v>204</v>
      </c>
      <c r="R54" s="63" t="s">
        <v>201</v>
      </c>
      <c r="S54" s="65" t="s">
        <v>205</v>
      </c>
      <c r="T54" s="22"/>
    </row>
    <row r="55" s="5" customFormat="1" ht="21.75" customHeight="1" spans="1:20">
      <c r="A55" s="18" t="s">
        <v>210</v>
      </c>
      <c r="B55" s="42" t="s">
        <v>211</v>
      </c>
      <c r="C55" s="43"/>
      <c r="D55" s="44"/>
      <c r="E55" s="37">
        <f>SUM(E56:E65)</f>
        <v>128</v>
      </c>
      <c r="F55" s="37">
        <f>SUM(F56:F65)</f>
        <v>58</v>
      </c>
      <c r="G55" s="37">
        <f>SUM(G56:G65)</f>
        <v>70</v>
      </c>
      <c r="H55" s="37">
        <f>SUM(H56:H65)</f>
        <v>0</v>
      </c>
      <c r="I55" s="37">
        <f>SUM(I56:I65)</f>
        <v>0</v>
      </c>
      <c r="J55" s="20" t="s">
        <v>23</v>
      </c>
      <c r="K55" s="20" t="s">
        <v>23</v>
      </c>
      <c r="L55" s="20" t="s">
        <v>23</v>
      </c>
      <c r="M55" s="20" t="s">
        <v>23</v>
      </c>
      <c r="N55" s="20" t="s">
        <v>23</v>
      </c>
      <c r="O55" s="20" t="s">
        <v>23</v>
      </c>
      <c r="P55" s="20" t="s">
        <v>23</v>
      </c>
      <c r="Q55" s="20" t="s">
        <v>23</v>
      </c>
      <c r="R55" s="20" t="s">
        <v>23</v>
      </c>
      <c r="S55" s="20" t="s">
        <v>23</v>
      </c>
      <c r="T55" s="22"/>
    </row>
    <row r="56" s="6" customFormat="1" ht="56" customHeight="1" spans="1:20">
      <c r="A56" s="24">
        <v>33</v>
      </c>
      <c r="B56" s="39" t="s">
        <v>212</v>
      </c>
      <c r="C56" s="24" t="s">
        <v>42</v>
      </c>
      <c r="D56" s="20" t="s">
        <v>23</v>
      </c>
      <c r="E56" s="28">
        <f t="shared" ref="E56:E65" si="13">SUM(F56:I56)</f>
        <v>22</v>
      </c>
      <c r="F56" s="28">
        <v>22</v>
      </c>
      <c r="G56" s="28"/>
      <c r="H56" s="28"/>
      <c r="I56" s="28"/>
      <c r="J56" s="62" t="s">
        <v>213</v>
      </c>
      <c r="K56" s="20" t="s">
        <v>23</v>
      </c>
      <c r="L56" s="54" t="s">
        <v>214</v>
      </c>
      <c r="M56" s="20" t="s">
        <v>23</v>
      </c>
      <c r="N56" s="20" t="s">
        <v>23</v>
      </c>
      <c r="O56" s="56" t="s">
        <v>145</v>
      </c>
      <c r="P56" s="26" t="s">
        <v>145</v>
      </c>
      <c r="Q56" s="24" t="s">
        <v>37</v>
      </c>
      <c r="R56" s="27" t="s">
        <v>58</v>
      </c>
      <c r="S56" s="27" t="s">
        <v>59</v>
      </c>
      <c r="T56" s="62"/>
    </row>
    <row r="57" s="6" customFormat="1" ht="56" customHeight="1" spans="1:20">
      <c r="A57" s="24">
        <v>34</v>
      </c>
      <c r="B57" s="39" t="s">
        <v>215</v>
      </c>
      <c r="C57" s="24" t="s">
        <v>109</v>
      </c>
      <c r="D57" s="20" t="s">
        <v>23</v>
      </c>
      <c r="E57" s="28">
        <f t="shared" si="13"/>
        <v>9</v>
      </c>
      <c r="F57" s="28">
        <v>9</v>
      </c>
      <c r="G57" s="28"/>
      <c r="H57" s="28"/>
      <c r="I57" s="28"/>
      <c r="J57" s="62" t="s">
        <v>216</v>
      </c>
      <c r="K57" s="20" t="s">
        <v>23</v>
      </c>
      <c r="L57" s="54" t="s">
        <v>217</v>
      </c>
      <c r="M57" s="20" t="s">
        <v>23</v>
      </c>
      <c r="N57" s="20" t="s">
        <v>23</v>
      </c>
      <c r="O57" s="56" t="s">
        <v>145</v>
      </c>
      <c r="P57" s="26" t="s">
        <v>145</v>
      </c>
      <c r="Q57" s="24" t="s">
        <v>37</v>
      </c>
      <c r="R57" s="27" t="s">
        <v>113</v>
      </c>
      <c r="S57" s="27" t="s">
        <v>114</v>
      </c>
      <c r="T57" s="62"/>
    </row>
    <row r="58" s="6" customFormat="1" ht="56" customHeight="1" spans="1:20">
      <c r="A58" s="24">
        <v>35</v>
      </c>
      <c r="B58" s="39" t="s">
        <v>218</v>
      </c>
      <c r="C58" s="24" t="s">
        <v>50</v>
      </c>
      <c r="D58" s="20" t="s">
        <v>23</v>
      </c>
      <c r="E58" s="28">
        <f t="shared" si="13"/>
        <v>16</v>
      </c>
      <c r="F58" s="28">
        <v>16</v>
      </c>
      <c r="G58" s="28"/>
      <c r="H58" s="28"/>
      <c r="I58" s="28"/>
      <c r="J58" s="62" t="s">
        <v>213</v>
      </c>
      <c r="K58" s="20" t="s">
        <v>23</v>
      </c>
      <c r="L58" s="54" t="s">
        <v>217</v>
      </c>
      <c r="M58" s="20" t="s">
        <v>23</v>
      </c>
      <c r="N58" s="20" t="s">
        <v>23</v>
      </c>
      <c r="O58" s="56" t="s">
        <v>145</v>
      </c>
      <c r="P58" s="26" t="s">
        <v>145</v>
      </c>
      <c r="Q58" s="24" t="s">
        <v>37</v>
      </c>
      <c r="R58" s="27" t="s">
        <v>47</v>
      </c>
      <c r="S58" s="27" t="s">
        <v>48</v>
      </c>
      <c r="T58" s="62"/>
    </row>
    <row r="59" s="6" customFormat="1" ht="56" customHeight="1" spans="1:20">
      <c r="A59" s="24">
        <v>36</v>
      </c>
      <c r="B59" s="39" t="s">
        <v>219</v>
      </c>
      <c r="C59" s="24" t="s">
        <v>168</v>
      </c>
      <c r="D59" s="20" t="s">
        <v>23</v>
      </c>
      <c r="E59" s="28">
        <f t="shared" si="13"/>
        <v>2</v>
      </c>
      <c r="F59" s="28">
        <v>2</v>
      </c>
      <c r="G59" s="28"/>
      <c r="H59" s="28"/>
      <c r="I59" s="28"/>
      <c r="J59" s="62" t="s">
        <v>220</v>
      </c>
      <c r="K59" s="20" t="s">
        <v>23</v>
      </c>
      <c r="L59" s="54" t="s">
        <v>217</v>
      </c>
      <c r="M59" s="20" t="s">
        <v>23</v>
      </c>
      <c r="N59" s="20" t="s">
        <v>23</v>
      </c>
      <c r="O59" s="56" t="s">
        <v>145</v>
      </c>
      <c r="P59" s="26" t="s">
        <v>145</v>
      </c>
      <c r="Q59" s="24" t="s">
        <v>37</v>
      </c>
      <c r="R59" s="27" t="s">
        <v>171</v>
      </c>
      <c r="S59" s="27" t="s">
        <v>172</v>
      </c>
      <c r="T59" s="62"/>
    </row>
    <row r="60" s="6" customFormat="1" ht="56" customHeight="1" spans="1:20">
      <c r="A60" s="24">
        <v>37</v>
      </c>
      <c r="B60" s="39" t="s">
        <v>221</v>
      </c>
      <c r="C60" s="24" t="s">
        <v>30</v>
      </c>
      <c r="D60" s="20" t="s">
        <v>23</v>
      </c>
      <c r="E60" s="28">
        <f t="shared" si="13"/>
        <v>7</v>
      </c>
      <c r="F60" s="28"/>
      <c r="G60" s="28">
        <v>7</v>
      </c>
      <c r="H60" s="28"/>
      <c r="I60" s="28"/>
      <c r="J60" s="62" t="s">
        <v>216</v>
      </c>
      <c r="K60" s="20" t="s">
        <v>23</v>
      </c>
      <c r="L60" s="54" t="s">
        <v>214</v>
      </c>
      <c r="M60" s="20" t="s">
        <v>23</v>
      </c>
      <c r="N60" s="20" t="s">
        <v>23</v>
      </c>
      <c r="O60" s="56" t="s">
        <v>145</v>
      </c>
      <c r="P60" s="26" t="s">
        <v>145</v>
      </c>
      <c r="Q60" s="24" t="s">
        <v>37</v>
      </c>
      <c r="R60" s="27" t="s">
        <v>176</v>
      </c>
      <c r="S60" s="27" t="s">
        <v>76</v>
      </c>
      <c r="T60" s="62"/>
    </row>
    <row r="61" s="6" customFormat="1" ht="56" customHeight="1" spans="1:20">
      <c r="A61" s="24">
        <v>38</v>
      </c>
      <c r="B61" s="39" t="s">
        <v>222</v>
      </c>
      <c r="C61" s="24" t="s">
        <v>78</v>
      </c>
      <c r="D61" s="20" t="s">
        <v>23</v>
      </c>
      <c r="E61" s="28">
        <f t="shared" si="13"/>
        <v>24</v>
      </c>
      <c r="F61" s="28"/>
      <c r="G61" s="28">
        <v>24</v>
      </c>
      <c r="H61" s="28"/>
      <c r="I61" s="28"/>
      <c r="J61" s="62" t="s">
        <v>213</v>
      </c>
      <c r="K61" s="20" t="s">
        <v>23</v>
      </c>
      <c r="L61" s="54" t="s">
        <v>223</v>
      </c>
      <c r="M61" s="20" t="s">
        <v>23</v>
      </c>
      <c r="N61" s="20" t="s">
        <v>23</v>
      </c>
      <c r="O61" s="56" t="s">
        <v>145</v>
      </c>
      <c r="P61" s="26" t="s">
        <v>145</v>
      </c>
      <c r="Q61" s="24" t="s">
        <v>37</v>
      </c>
      <c r="R61" s="27" t="s">
        <v>82</v>
      </c>
      <c r="S61" s="27" t="s">
        <v>83</v>
      </c>
      <c r="T61" s="62"/>
    </row>
    <row r="62" s="6" customFormat="1" ht="56" customHeight="1" spans="1:20">
      <c r="A62" s="24">
        <v>39</v>
      </c>
      <c r="B62" s="39" t="s">
        <v>224</v>
      </c>
      <c r="C62" s="24" t="s">
        <v>95</v>
      </c>
      <c r="D62" s="20" t="s">
        <v>23</v>
      </c>
      <c r="E62" s="28">
        <f t="shared" si="13"/>
        <v>30</v>
      </c>
      <c r="F62" s="28"/>
      <c r="G62" s="28">
        <v>30</v>
      </c>
      <c r="H62" s="28"/>
      <c r="I62" s="28"/>
      <c r="J62" s="62" t="s">
        <v>225</v>
      </c>
      <c r="K62" s="20" t="s">
        <v>23</v>
      </c>
      <c r="L62" s="54" t="s">
        <v>217</v>
      </c>
      <c r="M62" s="20" t="s">
        <v>23</v>
      </c>
      <c r="N62" s="20" t="s">
        <v>23</v>
      </c>
      <c r="O62" s="56" t="s">
        <v>145</v>
      </c>
      <c r="P62" s="26" t="s">
        <v>145</v>
      </c>
      <c r="Q62" s="24" t="s">
        <v>37</v>
      </c>
      <c r="R62" s="27" t="s">
        <v>100</v>
      </c>
      <c r="S62" s="27" t="s">
        <v>101</v>
      </c>
      <c r="T62" s="62"/>
    </row>
    <row r="63" s="6" customFormat="1" ht="56" customHeight="1" spans="1:20">
      <c r="A63" s="24">
        <v>40</v>
      </c>
      <c r="B63" s="39" t="s">
        <v>226</v>
      </c>
      <c r="C63" s="24" t="s">
        <v>88</v>
      </c>
      <c r="D63" s="20" t="s">
        <v>23</v>
      </c>
      <c r="E63" s="28">
        <f t="shared" si="13"/>
        <v>9</v>
      </c>
      <c r="F63" s="28">
        <v>9</v>
      </c>
      <c r="G63" s="28"/>
      <c r="H63" s="28"/>
      <c r="I63" s="28"/>
      <c r="J63" s="62" t="s">
        <v>227</v>
      </c>
      <c r="K63" s="20" t="s">
        <v>23</v>
      </c>
      <c r="L63" s="54" t="s">
        <v>214</v>
      </c>
      <c r="M63" s="20" t="s">
        <v>23</v>
      </c>
      <c r="N63" s="20" t="s">
        <v>23</v>
      </c>
      <c r="O63" s="56" t="s">
        <v>145</v>
      </c>
      <c r="P63" s="26" t="s">
        <v>145</v>
      </c>
      <c r="Q63" s="24" t="s">
        <v>37</v>
      </c>
      <c r="R63" s="27" t="s">
        <v>92</v>
      </c>
      <c r="S63" s="27" t="s">
        <v>93</v>
      </c>
      <c r="T63" s="62"/>
    </row>
    <row r="64" s="6" customFormat="1" ht="56" customHeight="1" spans="1:20">
      <c r="A64" s="24">
        <v>41</v>
      </c>
      <c r="B64" s="39" t="s">
        <v>228</v>
      </c>
      <c r="C64" s="27" t="s">
        <v>62</v>
      </c>
      <c r="D64" s="20" t="s">
        <v>23</v>
      </c>
      <c r="E64" s="28">
        <f t="shared" si="13"/>
        <v>5</v>
      </c>
      <c r="F64" s="28"/>
      <c r="G64" s="28">
        <v>5</v>
      </c>
      <c r="H64" s="28"/>
      <c r="I64" s="28"/>
      <c r="J64" s="62" t="s">
        <v>220</v>
      </c>
      <c r="K64" s="20" t="s">
        <v>23</v>
      </c>
      <c r="L64" s="54" t="s">
        <v>214</v>
      </c>
      <c r="M64" s="20" t="s">
        <v>23</v>
      </c>
      <c r="N64" s="20" t="s">
        <v>23</v>
      </c>
      <c r="O64" s="56" t="s">
        <v>145</v>
      </c>
      <c r="P64" s="26" t="s">
        <v>145</v>
      </c>
      <c r="Q64" s="24" t="s">
        <v>37</v>
      </c>
      <c r="R64" s="27" t="s">
        <v>62</v>
      </c>
      <c r="S64" s="27" t="s">
        <v>66</v>
      </c>
      <c r="T64" s="62"/>
    </row>
    <row r="65" s="6" customFormat="1" ht="56" customHeight="1" spans="1:20">
      <c r="A65" s="24">
        <v>42</v>
      </c>
      <c r="B65" s="39" t="s">
        <v>229</v>
      </c>
      <c r="C65" s="27" t="s">
        <v>37</v>
      </c>
      <c r="D65" s="20" t="s">
        <v>23</v>
      </c>
      <c r="E65" s="28">
        <f t="shared" si="13"/>
        <v>4</v>
      </c>
      <c r="F65" s="28"/>
      <c r="G65" s="28">
        <v>4</v>
      </c>
      <c r="H65" s="28"/>
      <c r="I65" s="28"/>
      <c r="J65" s="62" t="s">
        <v>220</v>
      </c>
      <c r="K65" s="20" t="s">
        <v>23</v>
      </c>
      <c r="L65" s="54" t="s">
        <v>214</v>
      </c>
      <c r="M65" s="20" t="s">
        <v>23</v>
      </c>
      <c r="N65" s="20" t="s">
        <v>23</v>
      </c>
      <c r="O65" s="56" t="s">
        <v>145</v>
      </c>
      <c r="P65" s="26" t="s">
        <v>145</v>
      </c>
      <c r="Q65" s="24" t="s">
        <v>37</v>
      </c>
      <c r="R65" s="27" t="s">
        <v>37</v>
      </c>
      <c r="S65" s="27" t="s">
        <v>230</v>
      </c>
      <c r="T65" s="62"/>
    </row>
    <row r="66" s="7" customFormat="1" ht="40" customHeight="1" spans="1:20">
      <c r="A66" s="72"/>
      <c r="B66" s="72"/>
      <c r="C66" s="72"/>
      <c r="D66" s="72"/>
      <c r="E66" s="72"/>
      <c r="F66" s="72"/>
      <c r="G66" s="72"/>
      <c r="H66" s="72"/>
      <c r="I66" s="72"/>
      <c r="J66" s="73"/>
      <c r="K66" s="74"/>
      <c r="L66" s="75"/>
      <c r="M66" s="75"/>
      <c r="N66" s="75"/>
      <c r="O66" s="76"/>
      <c r="P66" s="8"/>
      <c r="Q66" s="8"/>
      <c r="R66" s="77"/>
      <c r="S66" s="8"/>
      <c r="T66" s="8"/>
    </row>
  </sheetData>
  <mergeCells count="23">
    <mergeCell ref="A1:T1"/>
    <mergeCell ref="A2:T2"/>
    <mergeCell ref="E3:I3"/>
    <mergeCell ref="M3:P3"/>
    <mergeCell ref="A5:D5"/>
    <mergeCell ref="B6:D6"/>
    <mergeCell ref="B32:D32"/>
    <mergeCell ref="B49:D49"/>
    <mergeCell ref="B52:D52"/>
    <mergeCell ref="B55:D55"/>
    <mergeCell ref="A66:I66"/>
    <mergeCell ref="P66:T66"/>
    <mergeCell ref="A3:A4"/>
    <mergeCell ref="B3:B4"/>
    <mergeCell ref="C3:C4"/>
    <mergeCell ref="D3:D4"/>
    <mergeCell ref="J3:J4"/>
    <mergeCell ref="K3:K4"/>
    <mergeCell ref="L3:L4"/>
    <mergeCell ref="Q3:Q4"/>
    <mergeCell ref="R3:R4"/>
    <mergeCell ref="S3:S4"/>
    <mergeCell ref="T3:T4"/>
  </mergeCells>
  <dataValidations count="5">
    <dataValidation type="list" allowBlank="1" showInputMessage="1" showErrorMessage="1" sqref="O13 O28">
      <formula1>"土地流转,就业务工,带动生产,帮扶产销对接,资产入股,收益分红,其他。"</formula1>
    </dataValidation>
    <dataValidation type="list" allowBlank="1" showInputMessage="1" showErrorMessage="1" sqref="P13 P18">
      <formula1>"方案,协议"</formula1>
    </dataValidation>
    <dataValidation type="list" allowBlank="1" showInputMessage="1" showErrorMessage="1" sqref="P28">
      <formula1>"方案,协议,政策性"</formula1>
    </dataValidation>
    <dataValidation type="list" allowBlank="1" showInputMessage="1" showErrorMessage="1" sqref="O34:O35 O38:O39 O41:O48 O50:O51 O53:O54 O56:O65">
      <formula1>"土地流转,就业务工,带动生产,帮扶产销对接,资产入股,收益分红,其他,不涉及"</formula1>
    </dataValidation>
    <dataValidation type="list" allowBlank="1" showInputMessage="1" showErrorMessage="1" sqref="P34:P35 P38:P39 P41:P48 P50:P51 P53:P54 P56:P65">
      <formula1>"方案,协议,不涉及"</formula1>
    </dataValidation>
  </dataValidations>
  <pageMargins left="0.590277777777778" right="0.393055555555556" top="0.747916666666667" bottom="0.747916666666667" header="0.314583333333333" footer="0.314583333333333"/>
  <pageSetup paperSize="8" scale="6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2026年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Administrator</cp:lastModifiedBy>
  <dcterms:created xsi:type="dcterms:W3CDTF">2020-02-19T01:44:00Z</dcterms:created>
  <cp:lastPrinted>2022-09-07T01:20:00Z</cp:lastPrinted>
  <dcterms:modified xsi:type="dcterms:W3CDTF">2026-01-26T08:44:16Z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3982DC2079CD4C12A01B03781A3E3B8A</vt:lpwstr>
  </property>
</Properties>
</file>