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2025年" sheetId="4" r:id="rId1"/>
  </sheets>
  <definedNames>
    <definedName name="_xlnm._FilterDatabase" localSheetId="0" hidden="1">'2025年'!$A$4:$T$73</definedName>
    <definedName name="_xlnm.Print_Titles" localSheetId="0">'2025年'!$1:$5</definedName>
  </definedNames>
  <calcPr calcId="144525" concurrentCalc="0"/>
</workbook>
</file>

<file path=xl/sharedStrings.xml><?xml version="1.0" encoding="utf-8"?>
<sst xmlns="http://schemas.openxmlformats.org/spreadsheetml/2006/main" count="756" uniqueCount="258">
  <si>
    <t>南涧县2025年度第一次衔接资金项目计划安排情况表（公告）</t>
  </si>
  <si>
    <t>序号</t>
  </si>
  <si>
    <t>项目类型及名称</t>
  </si>
  <si>
    <t>项目实施单位</t>
  </si>
  <si>
    <t>项目地点</t>
  </si>
  <si>
    <t>计划投入资金及资金来源（万元）</t>
  </si>
  <si>
    <t>项目主要建设内容</t>
  </si>
  <si>
    <t>项目计划实施期限（年月-年月）</t>
  </si>
  <si>
    <t>预期绩效目标（核心指标）</t>
  </si>
  <si>
    <t>联农带农富农利益联结机制建立情况</t>
  </si>
  <si>
    <t>县级主管部门</t>
  </si>
  <si>
    <t>责任单位</t>
  </si>
  <si>
    <t>责任人</t>
  </si>
  <si>
    <t>备注</t>
  </si>
  <si>
    <t>合计</t>
  </si>
  <si>
    <t>中央衔接资金</t>
  </si>
  <si>
    <t>省级衔接资金</t>
  </si>
  <si>
    <t>州级衔接资金</t>
  </si>
  <si>
    <t>县级衔接资金</t>
  </si>
  <si>
    <t>受益总人口（人）</t>
  </si>
  <si>
    <t>受益脱贫人口（含监测对象、人）</t>
  </si>
  <si>
    <t>机制建立情况（下拉选项选择）</t>
  </si>
  <si>
    <t>机制建立方式（下拉选项选择）</t>
  </si>
  <si>
    <t>——</t>
  </si>
  <si>
    <t>一、</t>
  </si>
  <si>
    <t>产业发展项目</t>
  </si>
  <si>
    <t>（一）</t>
  </si>
  <si>
    <t>生产项目</t>
  </si>
  <si>
    <t>种植养殖基地</t>
  </si>
  <si>
    <t>光伏电站建设</t>
  </si>
  <si>
    <t>休闲农业与乡村旅游</t>
  </si>
  <si>
    <t>碧溪乡凤凰山茶旅融合发展建设项目二期</t>
  </si>
  <si>
    <t>碧溪乡</t>
  </si>
  <si>
    <t>碧溪乡凤仙村孔凤凰山茶厂</t>
  </si>
  <si>
    <t>1.改造凤凰山茶厂茶叶初制所一层，满足精致制工要求；拆除加工区原厂房顶，加盖1层钢架结构厂房，建筑面积约为300平方米。2.在凤凰山茶厂茶叶初制所办公区加盖1层砖混结构用房，配套相关水电暖等附属设施设备消防工程等。修复完善一层二层水电暖设施设备消防工程等 。3.配套完善电线迁改、三线入地、架设饮水工程等。4.新建乡村旅游道路15公里。</t>
  </si>
  <si>
    <t>2025.02-2025.11</t>
  </si>
  <si>
    <t>1.项目完工及时率100%；2.预计实现凤凰山茶旅融合发展建设项目资产出租年收入约12万元；3.带动就业15人以上。</t>
  </si>
  <si>
    <t>带动生产、务工就业、收益分红</t>
  </si>
  <si>
    <t>方案、协议</t>
  </si>
  <si>
    <t>县农业农村局</t>
  </si>
  <si>
    <t>碧溪乡人民政府</t>
  </si>
  <si>
    <t>刘聪</t>
  </si>
  <si>
    <t>南涧镇碱坝温泉农旅融合配套设施补短板项目</t>
  </si>
  <si>
    <t>南涧镇</t>
  </si>
  <si>
    <t>南涧县安定社区碱坝</t>
  </si>
  <si>
    <t>碱坝温泉乡村旅游产品展销中心功能提升完善约642平方米、新建旅游道路80米（含200平方米的游客休憩点）、新建游客停车点约500平方米（含挡土墙200立方、安防设施、旅居环境提升1000平方米）。</t>
  </si>
  <si>
    <t>2025.02-2025.05</t>
  </si>
  <si>
    <t>1.项目完工及时率100%；2.预计实现农旅融合资产出租年收入约20万元；3.带动就业50人以上。</t>
  </si>
  <si>
    <t>南涧镇人民政府</t>
  </si>
  <si>
    <t>黄明辉</t>
  </si>
  <si>
    <t>小湾东镇乡村渔旅融合旅游建设项目</t>
  </si>
  <si>
    <t>小湾东镇</t>
  </si>
  <si>
    <t>小湾东镇岔江村</t>
  </si>
  <si>
    <t>1.建设太空舱民宿4个，每个太空舱民宿投资22万元，使用年限20年以上。太空舱尺寸：长13m*宽4m*高3.2m，占地面积52㎡，可入住人数4人，用电功率10kw。建设内容中包含基础施工、运费、吊装作业、安装作业、质保期免费维修等。基础采用钢筋砼基础，采用C30砼，HRB400（Φ）钢筋，钢筋保护层厚度：基础40mm。
2.配套设施建设：新建人行通道150米，基础C30混凝土浇筑，底部采用钢结构，表面竹质木板铺筑，厚度2公分。</t>
  </si>
  <si>
    <t>2025.03-2025.06</t>
  </si>
  <si>
    <t>1.项目完工及时率100%；2.预计实现太空舱民宿资产出租年收入约5万元；3.带动就业8人以上。</t>
  </si>
  <si>
    <t>务工就业、收益分红</t>
  </si>
  <si>
    <t>小湾东镇人民政府</t>
  </si>
  <si>
    <t>杨志源</t>
  </si>
  <si>
    <t>南涧县“跳菜2008”乡村振兴创业园乡村旅游提升工程</t>
  </si>
  <si>
    <t>县融媒体中心</t>
  </si>
  <si>
    <t>南涧镇西山村委会窝接河村民小组及周边</t>
  </si>
  <si>
    <t>特色民居改造3栋，建设10间民宿客房约300㎡及卫生间等配套建设（含给排水及照明系统）；提升改造乡村农文旅综合体、研学场地和南涧农特产展示销售空间约1000㎡；改造提升民宿公房170㎡；新建旅游公共厕所1个60㎡。</t>
  </si>
  <si>
    <t>2025.03-2025.09</t>
  </si>
  <si>
    <t>1.项目完工及时率100%；2.预计实现“跳菜2008”乡村振兴创业园乡村旅游资产出租年收入约12万元；3.带动就业13人以上。</t>
  </si>
  <si>
    <t>白家伟</t>
  </si>
  <si>
    <t>南涧镇西山跳菜村（羊角箐村）乡村旅游提升工程</t>
  </si>
  <si>
    <t>南涧镇西山村委会羊角箐村民小组羊角箐村</t>
  </si>
  <si>
    <t>建设西山跳菜村旅居村庄：1.乡村“烟火”体验设施建设900平方米，采用钢架结构，进行外观特色处理，配套污水处理管网长度约1000米；2.旅游便道改造长度约800米；3.乡村旅游环境提升1500平方米。</t>
  </si>
  <si>
    <t>2025.03-2025.08</t>
  </si>
  <si>
    <t>1.项目完工及时率100%；2.预计实现乡村“烟火”体验设施资产出租年收入约9万元；3.带动就业7人以上。</t>
  </si>
  <si>
    <t>公郎镇落底河乡村旅游营地建设项目</t>
  </si>
  <si>
    <t>公郎镇</t>
  </si>
  <si>
    <t>公郎镇落底河村委会狗街</t>
  </si>
  <si>
    <t>在落底河村委会狗街村集体闲置临江空地建设乡村旅游补给营地，钢结构共1200平方米。其中：水上休息补给区约400平方米、公路休息补给区，包括室内补给区300平方米、综合休息区约300平方米，另有室外补给区200平方米。</t>
  </si>
  <si>
    <t>1.项目完工及时率100%；2.预计实现乡村旅游补给营地资产出租年收入约11万元；3.带动就业20人以上。</t>
  </si>
  <si>
    <t>公郎镇人民政府</t>
  </si>
  <si>
    <t>李白蕊</t>
  </si>
  <si>
    <t>公郎镇落底河布朗山寨乡村旅居配套设施补短板项目</t>
  </si>
  <si>
    <t>在落底河村委会狗街村集体闲置空地建设布朗特色美食茶饮中心，加强落底河布朗山寨乡村旅游基础配套设施，形成休闲观光一体化的综合体验中心，满足猛龙渡片区乡村旅游开发需求。具体为：1.建设总面积460平方米钢结构布朗特色美食中心1座，并配套相应排污、水电设施设备。2.建设总面积120平方米布朗特色茶饮中心1座，并配套相应排污、水电设施设备。</t>
  </si>
  <si>
    <t>1.项目完工及时率100%；2.预计实现布朗特色美食茶饮中心资产出租年收入约9万元；3.带动就业10人以上。</t>
  </si>
  <si>
    <t>无量山镇华山浪泥箐乡村旅游开发项目</t>
  </si>
  <si>
    <t>无量山镇</t>
  </si>
  <si>
    <t>无量山镇华山村浪泥箐</t>
  </si>
  <si>
    <t>①建设一座占地70平方米的跳菜文化传习所暨农特产品展销中心一座；②建设60平方米的农村土木结构乡村“烟火”体验房1间，内部合理划分烹饪区、储物区和清洗区，烹饪区采用传统土灶建设；③建设游客徒步线路2800平方米；④建设80平方米的传统手工艺作坊1座，内部配套油粉、火腿、豆腐等农特产品制作设施；⑤乡村旅游游客服务点水冲式公厕1座；⑥游客停车场建设500㎡，挡土墙100立方；⑦旅居环境提升，建设DN300排污管网2500米，DN200排污管网2000米，DN100排污管网1500米，排水沟800米，污水处理终端2座，修建古井1座，村内垃圾热解焚烧设施搬迁；⑧旅居环境350㎡。</t>
  </si>
  <si>
    <t>2025.01-2025.11</t>
  </si>
  <si>
    <t>1.项目完工及时率100%；2.预计实现旅游收入50万元/年；3.项目建设和旅游运营将创造就业机会，预计带动就业30人。</t>
  </si>
  <si>
    <t>带动生产、务工就业</t>
  </si>
  <si>
    <t>方案</t>
  </si>
  <si>
    <t>无量山镇人民政府</t>
  </si>
  <si>
    <t>杨增</t>
  </si>
  <si>
    <t>（二）</t>
  </si>
  <si>
    <t>加工流通项目</t>
  </si>
  <si>
    <t>加工业</t>
  </si>
  <si>
    <t>南涧县2025年新型可移动生物质能源密集烤房建设项目</t>
  </si>
  <si>
    <t>南涧镇、拥翠乡、乐秋乡、碧溪乡、小湾东镇、宝华镇、无量山镇</t>
  </si>
  <si>
    <t>新建新型可移动生物质能源密集烤房72座（包括采购烤房设备、主体结构、编烟棚建设及配置后备电源、电网改造等建设内容）。</t>
  </si>
  <si>
    <t>2025.02-2025.07</t>
  </si>
  <si>
    <t>1.新建新型可移动生物质能源密集烤房72座；2.项目完工及时率100%；3.实现全县烟农户均增收500元以上。</t>
  </si>
  <si>
    <t>带动生产、收益分红</t>
  </si>
  <si>
    <t>邱艳军</t>
  </si>
  <si>
    <t>无量山镇药谷农特产品加工房建设项目</t>
  </si>
  <si>
    <t>无量山镇发动村发达水库旁边</t>
  </si>
  <si>
    <t>在药谷片区利用商业服务业设施用地约5000平方米建设农特产品钢结构加工厂房4800平方米，其中：原材料车间1000㎡，加工车间700㎡，陈化车间1000㎡，调配车间300㎡，灌装车间400㎡，包装车间500㎡，检验室100㎡，成品仓库500㎡，其他配套设施功能房300㎡。</t>
  </si>
  <si>
    <t>1.项目完工及时率100%；2.预计实现农特产品钢结构加工厂房资产出租年收入约24万元；3.带动就业10人以上</t>
  </si>
  <si>
    <t>无量山镇古德村玉池茶叶初制所及精加工标准化厂房建设项目</t>
  </si>
  <si>
    <t>无量山镇古德村</t>
  </si>
  <si>
    <t>在无量山镇古德村委会新建一个4198平方米的钢架结构标准化初制所，其中：建设厂房三间:3388平方米的钢结构二层浇灌板面，一楼:初制车间、精制茶车间、原料仓库、成品仓库。二楼:晾晒棚，半成品仓库；建设茶叶评审室、产品展示室、体验中心等共810平方米，同时购置杀青机、鲜叶输送机、鲜叶冷却机、揉捻机、解块机、烘干机、风旋机、均筛机、静电除杂机、压茶机、茶叶包装机等茶叶加工设备。</t>
  </si>
  <si>
    <t>1.项目完工及时率100%；2.预计实现初制所资产出租年收入约4.5万元；3.带动就业3人以上</t>
  </si>
  <si>
    <t>公郎镇龙平村茶叶加工厂建设项目</t>
  </si>
  <si>
    <t>公郎镇龙平村委会二台坡</t>
  </si>
  <si>
    <t>在龙平二台坡，新建白茶标准化生产厂房一座，厂房建筑面积共1300平方米，钢结构，含初制车间600平方米、精制车间280平方米、物资储备车间220平方米、仓储车间400平方米，以及配套水电设施。</t>
  </si>
  <si>
    <t>1.项目完工及时率100%；2.预计实现白茶标准化生产厂房资产出租年收入约12万元；3.带动就业25人以上。</t>
  </si>
  <si>
    <t>公郎镇金山村杨梅山茶叶精制加工厂建设项目</t>
  </si>
  <si>
    <t>公郎镇金山村委会马鹿箐</t>
  </si>
  <si>
    <t>在祥临路旁马鹿箐，新建标准化茶叶生产厂房一座，厂房建筑面积共1100平方米，钢结构，含精制车间600平方米、仓储车间500平方米，以及配套水电设施。</t>
  </si>
  <si>
    <t>1.项目完工及时率100%；2.预计实现标准化生产厂房资产出租年收入约12万元；3.带动就业16人以上。</t>
  </si>
  <si>
    <t>南涧县碧溪乡凤凰山“南诏御贡·凤山云蕊贡茶”传承和手工制作工坊建设项目</t>
  </si>
  <si>
    <t>碧溪乡凤仙村凤凰山茶厂</t>
  </si>
  <si>
    <t>提升改造100平方米房屋一间，用于“南诏御贡 凤山云蕊贡茶纯手工制作工坊，包含微雕、摊凉、初制、精制、包装等。</t>
  </si>
  <si>
    <t>1.项目完工及时率100%；2.预计实现手工制作工坊资产出租年收入约0.6万元；3.带动就业1人以上。</t>
  </si>
  <si>
    <t>县民宗局</t>
  </si>
  <si>
    <t>南涧县小湾东镇龙街村委会老君殿民族团结进步示范村建设项目</t>
  </si>
  <si>
    <t>小湾东镇龙街村委会老君殿村</t>
  </si>
  <si>
    <t>1.新建生物质颗粒燃料厂房一座，长21米，宽8米，高8米，共两层，一层为生产加工车间，二层为晾晒车间，使用面积合计340平方米，配套水电、储货仓等；2.采购木屑生物质颗粒机一台，时产量3吨颗粒，电机功率220千瓦，颗粒密度0.8-1.3，模具材质合金钢；3.采购木屑生物质烘干机一台，自动控制，自动去石、除铁，筒体自我保温热效率70%以上，采用变频调速控制物料流量；4.采购木屑生物质粉碎机一台，处理能力8-25吨/小时，出料尺寸50-200mm，上下刀箱整体退火工艺，可独立拆装定刀，配备集中智能润滑系统、液压压料装置、GI智能监测系统。5.村内道路硬化长800米，均宽1.5米，垫层为C20碎石不低于5公分，采用C25混凝土铺筑，厚度不低于18公分。6.村内三面光排水沟建设长240米，规格为沟宽40CM,沟深40CM,沟壁厚度30CM，采用C25混凝土浇筑。7.新建污水池1个，容积20立方米，采用三格式标准建设，钢筋混凝土浇筑。8.村内边坡治理380平方米。</t>
  </si>
  <si>
    <t>1.项目完工及时率100%；2.预计实现生物质颗粒燃料厂房资产出租年收入约3万元；3.带动就业5人以上。</t>
  </si>
  <si>
    <t>农产品仓储保鲜冷链基础设施建设、市场建设和农村物流</t>
  </si>
  <si>
    <t>南涧镇绿色食品销售中心建设项目二期</t>
  </si>
  <si>
    <t>南涧镇南街社区北侧</t>
  </si>
  <si>
    <t>建盖1栋多层的绿色食品销售中心，采用钢筋混凝土框架结构，总建筑面积为4203.26平方米。（其中地上六层建筑面积3353.84平方米，地下一层，建筑面积849.42平方米），项目计划总投资1243万元，项目2023年开工建设，2025年为续建项目，2023年安排资金500万元、2024年安排资金300万元，缺口资金由南涧镇自筹。</t>
  </si>
  <si>
    <t>1.项目完工及时率100%；2.预计实现绿色食品销售中心资产出租年收入约20万元；3.开发公益岗位6人；4.带动就业100人以上。</t>
  </si>
  <si>
    <t>南涧县宝华镇小铁窑村委会小铁窑村民族团结进步示范村建设项目</t>
  </si>
  <si>
    <t>宝华镇</t>
  </si>
  <si>
    <t>宝华镇小铁窑村委会小铁窑村</t>
  </si>
  <si>
    <t>1.新建农副产品收储站，其中，场地硬化300平方米、新建大门一座及其他附属设施、农副产品收储站房屋提升改造600平方米；2.农副产品收储站入口路面硬化500平方米，厚20cm，c20混凝土垫层，铺设规则防滑石板1000平方米；2.农副产品收储站周边环境整治提升1000平方米。</t>
  </si>
  <si>
    <t>1.项目完工及时率100%；2.预计实现农副产品收储站资产出租年收入约3万元；3.带动就业2人以上。</t>
  </si>
  <si>
    <t>宝华镇人民政府</t>
  </si>
  <si>
    <t>字凤祥</t>
  </si>
  <si>
    <t>（三）</t>
  </si>
  <si>
    <t>金融保险配套项目</t>
  </si>
  <si>
    <t>南涧县2025年度小额信贷贴息项目</t>
  </si>
  <si>
    <t>南涧县农业农村局</t>
  </si>
  <si>
    <t>大理州南涧县全县范围</t>
  </si>
  <si>
    <t>鼓励和引导脱贫户和监测对象发展产业和开展经营活动，发放小额信贷2.5亿元以上和5000户以上，户贷5万元以下、3年期以内、市场报价利率、财政全额贴息。</t>
  </si>
  <si>
    <t>2025.01-2025.12</t>
  </si>
  <si>
    <t>1.脱贫户和监测对象贷款申请满足率100%；2.脱贫户和监测对象获得贷款金额2.5亿元以上。</t>
  </si>
  <si>
    <t>带动生产</t>
  </si>
  <si>
    <t>政策性</t>
  </si>
  <si>
    <t>罗会军</t>
  </si>
  <si>
    <t>（四）</t>
  </si>
  <si>
    <t>新型农村集体经济发展项目</t>
  </si>
  <si>
    <t>拥翠乡胜利村等5个村青储饲料加工厂建设项目</t>
  </si>
  <si>
    <t>拥翠乡</t>
  </si>
  <si>
    <t>拥翠乡安立村、胜利村三岔河</t>
  </si>
  <si>
    <t>新建钢结构青储饲料加工厂房1280㎡，购买安装青储饲料生产设备1套，配套建设砌筑50m*25m*2m方形发酵池2500m³、污水处理设施1套和围墙、大门、水电安装等附属设施。</t>
  </si>
  <si>
    <t>1.项目完工及时率100%；2.预计实现青储饲料加工厂资产出租年收入约10.5万元；3.带动就业5人以上。</t>
  </si>
  <si>
    <t>拥翠乡人民政府</t>
  </si>
  <si>
    <t>李红玉</t>
  </si>
  <si>
    <t>二、</t>
  </si>
  <si>
    <t>乡村建设行动项目</t>
  </si>
  <si>
    <t>农村基础设施项目</t>
  </si>
  <si>
    <t>南涧镇西山跳菜村农旅融合配套基础设施建设项目</t>
  </si>
  <si>
    <t>南涧镇西山跳菜村</t>
  </si>
  <si>
    <t>1.建设乡村旅游接待场所320平方米及附属工程，场地硬化约600平方米，环境约200平方米；2.新建旅客停车场1个300平方米，提升改造停车场1个约500平方米及配套设施；3.道路硬化及块料面层铺设约200平方米；4.新建游客休憩点200平方米，栈道300米；5.人居环境提升整治约600平方米。</t>
  </si>
  <si>
    <t>1.项目完工及时率100%；2.项目验收合格率100%；3.群众满意度达85％以上。</t>
  </si>
  <si>
    <t>不涉及</t>
  </si>
  <si>
    <t>公郎镇翡翠湾基础配套设施提升改造建设项目</t>
  </si>
  <si>
    <t>公郎镇落底河村委会湾子</t>
  </si>
  <si>
    <t>对落底河村委会湾子村架空强弱电线路及人居环境进行综合提升改造，其中：1.进行村内强弱电线路入地改造546平方米，电缆线、通信线铺设4100米，箱式变压器1个；2.进行盘山道路清理整治3000米，种植安全行道树121棵，种植护路植被230米，入户道路环境整治1000米、村内安全隐患点清理排除及村内小型公益性基础设施建设等；3.新建钢制漂浮码头1个约150平方米含客货运船泊位6个、新建公厕1座共计4个坑位、周边人居环境整治提升约390平方米。</t>
  </si>
  <si>
    <t>乐秋河水库提水光电互补项目</t>
  </si>
  <si>
    <t>乐秋乡</t>
  </si>
  <si>
    <t>乐秋乡乐秋村</t>
  </si>
  <si>
    <t>新建总装机容量280.45kw光伏电站1座，电站建设需安装395片光伏组件、2台125K逆变器，新建钢构1800平方米、600米0.4kv送出线路，布置相适配的防水支架、直流线缆、铝芯电缆、防雷接地配套设施设备，光伏发电用于农村供水三年行动乐秋河提水工程的供电。</t>
  </si>
  <si>
    <t>乐秋乡人民政府</t>
  </si>
  <si>
    <t>李云生</t>
  </si>
  <si>
    <t>南涧县乐秋乡米家禄村委会红兴村民族村寨旅游提升工程</t>
  </si>
  <si>
    <t>乐秋乡米家禄村委会红兴村</t>
  </si>
  <si>
    <t xml:space="preserve">民族村寨户外乡村旅游场地打造1600平方米；研学农场建设1400平方米。
</t>
  </si>
  <si>
    <t>董广毅</t>
  </si>
  <si>
    <t>南涧县拥翠乡拥翠村委会者别烈村民族村寨旅游提升工程</t>
  </si>
  <si>
    <t>拥翠乡拥翠村者别烈村</t>
  </si>
  <si>
    <t>建设万寿菊产业发展示范区灌溉管网2.3km、道路300m；者别烈村村内道路硬化650㎡。</t>
  </si>
  <si>
    <t>2025.02-2025.04</t>
  </si>
  <si>
    <t>南涧县小湾东镇鱼产运输中心建设项目</t>
  </si>
  <si>
    <t>小湾东镇岔江村动车站渡口</t>
  </si>
  <si>
    <t>1.新建鱼产运输中心钢架结构房屋300平方米，配套厕所等公共设施，安装日常管理配套设施设备。2.新建鱼产运输中心停靠点，采用钢筋混凝土结构，阶梯式布局，建设180平方米，可停靠船舶10艘，停靠点水深6米，可停靠一般货运及客运船舶，周边设置安防设施、停靠设施等。3.新建安全配套设施100平方米，配套其他基础设施。4.边坡支砌毛石混凝土挡墙300立方米、边坡环境500平方米等。</t>
  </si>
  <si>
    <t>人居环境整治项目</t>
  </si>
  <si>
    <t>村容村貌提升</t>
  </si>
  <si>
    <t>农村污水治理</t>
  </si>
  <si>
    <t>南涧镇2025年农村小型公益性基础设施建设补短板项目</t>
  </si>
  <si>
    <t>南涧镇保安黄力科、白云对锅、五柳村上社、太平（1-7组）等村组</t>
  </si>
  <si>
    <t>在南涧镇保安黄力科、白云对锅、五柳村上社、太平（1-7组）等村组发动群众实施以农村生活污水治理为主的小型公益性基础设备补短板工程，项目采用“政府供料，群众自建”等方式，建设内容主要包含养殖户污水处理，村内污水主管道建设，检查井建设、排水沟建设和“大三格”、“小三格”化粪池建设等。</t>
  </si>
  <si>
    <t>1.项目完工及时率100%；2.项目验收合格率100%；3.生活污水处理率达80％以上；4.群众满意度达85％以上。</t>
  </si>
  <si>
    <t>拥翠乡2025年农村小型公益性基础设施建设补短板项目</t>
  </si>
  <si>
    <t>拥翠乡富谷、柏枝库、山背后、对锅、卡子密</t>
  </si>
  <si>
    <t>在拥翠乡富谷、柏枝库、山背后、对锅、卡子密等村组发动群众实施以农村生活污水治理为主的小型公益性基础设备补短板工程，项目采用“政府供料，群众自建”等方式，建设内容主要包含养殖户污水处理，村内污水主管道建设，检查井建设、排水沟建设和“大三格”、“小三格”化粪池建设等。</t>
  </si>
  <si>
    <t>乐秋乡2025年农村小型公益性基础设施建设补短板项目</t>
  </si>
  <si>
    <t>乐秋乡拉卡皮、拉玛苴中村、鸡笼等38个村组</t>
  </si>
  <si>
    <t>在乐秋乡拉卡皮、拉玛苴中村、鸡笼、黄草坝一社、黄草坝二社、黄草坝三社、黄草坝四社、瓦午一社、瓦午二社、芭蕉箐、水磨房、龙马塘、凤尾村、构皮园、干平田、五里窝、马鹿塘、后山、嘎辣子、河边队、阿克地、富侯、大麦地、葩木、胡家、上母公郎、下母公郎、麻栗上社、麻栗下社、上箐、密食禄、永乐、大坟山、瓦步路、瓦阁、玉米洒大村、玉米洒小村、乐舞歌38个村组发动群众实施以农村生活污水治理为主的小型公益性基础设备补短板工程，项目采用“政府供料，群众自建”等方式，建设内容主要包含养殖户污水处理，村内污水主管道建设，检查井建设、排水沟建设和“大三格”、“小三格”化粪池建设等。</t>
  </si>
  <si>
    <t>尹晓梅</t>
  </si>
  <si>
    <t>碧溪乡2025年农村小型公益性基础设施建设补短板项目</t>
  </si>
  <si>
    <t>碧溪乡瓦片头、三家村等5个村</t>
  </si>
  <si>
    <t>在碧溪乡瓦片头、三家村等5个村组发动群众实施以农村生活污水治理为主的小型公益性基础设备补短板工程，项目采用“政府供料，群众自建”等方式，建设内容主要包含养殖户污水处理，村内污水主管道建设，检查井建设、排水沟建设和“大三格”、“小三格”化粪池建设等。</t>
  </si>
  <si>
    <t>小湾东镇2025年农村小型公益性基础设施建设补短板项目</t>
  </si>
  <si>
    <t>小湾东镇龙门渡固路村；龙街鹦哥吃水、坝底吾；新龙马卡苴村；营盘鸡街子下片、独家村；神舟瓦卜苴上组</t>
  </si>
  <si>
    <t>1.龙门渡固路村：新建村内混凝土路面1200米，浇筑三面光排水沟800米，村内公共场地硬化600平方米，村内不规则青石板路铺筑400平方米。2.龙街鹦哥吃水村：村内公共场地青石板路硬化450平方米，排水排污沟建设300米。3.龙街坝底吾村：村内道路硬化500米，村内公共场地青石板路硬化410平方米，排水排污沟建设280米。4.新龙马卡苴村：村内道路硬化1500米，村内公共场地青石板路硬化400平方米，新建混凝土浇筑三面光排水沟200米，采用DN200波纹管架设污水管网180米，新建30立方米化粪池3个。5.营盘鸡街子下片：村内道路硬化2100米，村内公共场地青石板路硬化387平方米，村内三面光排水沟建设550米，污水管网架设采用110PVC管安装。6.营盘独家村：村内道路硬化2400米，村内公共场地青石板路硬化600平方米，村内三面光排水沟建设720米，污水管网架设采用110PVC管安装。7.神舟瓦卜苴上组：DN20饮水管网建设4500米，新建20立方米蓄水池1个，村内不规则青石板路铺筑300平方米。</t>
  </si>
  <si>
    <t>相关乡镇</t>
  </si>
  <si>
    <t>公郎镇2025年农村小型公益性基础设施建设补短板项目</t>
  </si>
  <si>
    <t>公郎镇杨梅林村、路苦吗村、岩子头村、大独木村、小独木村、板桥山村、自强小村、大村、山背后、南斗、老四度</t>
  </si>
  <si>
    <t>在公郎镇杨梅林村、路苦吗村、岩子头村、大独木村、小独木村、板桥山村、自强小村、大村、山背后、南斗、老四度等11个村组发动群众实施以农村生活污水治理为主的小型公益性基础设备补短板工程，项目采用“政府供料，群众自建”等方式，建设内容主要包含养殖户污水处理，村内污水主管道建设，检查井建设、排水沟建设和“大三格”、“小三格”化粪池建设等。</t>
  </si>
  <si>
    <t>2025.02-2025.06</t>
  </si>
  <si>
    <t>宝华镇2025年农村小型公益性基础设施建设补短板项目</t>
  </si>
  <si>
    <t>宝华镇大平掌、新村、秧草塘、大石头、敢保、斗嘴大村、斗嘴小村、母古腊中村、太平山大村、张华箐、大比、阿葩街、大白路、小新村、密么、旧房子、饶家村、新田、阳光哨、红李子树、大龙潭等21个村组</t>
  </si>
  <si>
    <t>在大平掌、新村、秧草塘、大石头、敢保、斗嘴大村、斗嘴小村、母古腊中村、太平山大村、张华箐、大比、阿葩街、大白路、小新村、密么、旧房子、饶家村、新田、阳光哨、红李子树、大龙潭等21个村组内发动群众实施以农村生活污水治理为主的小型公益性基础设备补短板工程，项目采用“政府供料，群众自建”等方式，建设内容主要包含养殖户污水处理，村内污水主管道建设，检查井建设、排水沟建设和“大三格”、“小三格”化粪池建设等。</t>
  </si>
  <si>
    <t>无量山镇2025年农村小型公益性基础设施建设补短板项目</t>
  </si>
  <si>
    <t>无量山镇大顺平、苍蒲塘、腊谷旧村、箐脑、箐门口、大平掌、柿子树、岩子坝、者母地拉、可保三社、可保四社、大石头、踏枝树13个村组</t>
  </si>
  <si>
    <t>在无量山镇大顺平、苍蒲塘、腊谷旧村、箐脑、箐门口、大平掌、柿子树、岩子坝、者母地拉、可保三社、可保四社、大石头、踏枝树13个村组发动群众实施以农村生活污水治理为主的小型公益性基础设备补短板工程，项目采用“政府供料，群众自建”等方式，建设内容主要包含养殖户污水处理，村内污水主管道建设，检查井建设、排水沟建设和“大三格”、“小三格”化粪池建设等。</t>
  </si>
  <si>
    <t>三、</t>
  </si>
  <si>
    <t>巩固三保障成果（“雨露计划”补助）</t>
  </si>
  <si>
    <t>南涧县2025年度“雨露计划”补助项目</t>
  </si>
  <si>
    <t>大理州南涧县全县范围内</t>
  </si>
  <si>
    <t>脱贫户和监测对象子女就读职业院校给予补助（职业高中3000元/学年、中职4000元/学年、职业大专以上5000元/学年），2025年计划补助共1501人次（职业高中344人、中职431、职业大专以上726人）。</t>
  </si>
  <si>
    <t>1.资助脱贫户和监测对象子女人数≥1501人次；脱贫户和监测对象子女生均资助标准≥3000元/人.学年。</t>
  </si>
  <si>
    <t>南涧县职业教育东西协作行动计划滇西实施方案学生2025年“雨露计划”项目</t>
  </si>
  <si>
    <t>县教体局</t>
  </si>
  <si>
    <t>职业教育东西协作行动2025年“雨露计划”补助9人次，每生每学年补助5000元。</t>
  </si>
  <si>
    <t>1.资助脱贫户和监测对象子女人数≥9人；脱贫户和监测对象子女生均资助标准≥5000元/人.学年。</t>
  </si>
  <si>
    <t>查永清</t>
  </si>
  <si>
    <t>四、</t>
  </si>
  <si>
    <t>就业项目</t>
  </si>
  <si>
    <t>南涧县2025年脱贫人口和监测对象外出务工一次性交通补助项目</t>
  </si>
  <si>
    <t>县就业中心</t>
  </si>
  <si>
    <t>为进一步贯彻落实就业帮扶政策，促进脱贫人口和监测对象外出务工增收，拟对2025年以来，在外出务工且稳定就业3个月以上的脱贫人口和监测对象，按照跨省务工每人不超过1000元的标准给予一次性外出务工交通补助、省内州外每人不超过500元的标准给予一次性外出务工交通补助。</t>
  </si>
  <si>
    <t>1.脱贫人口和监测对象跨省外出务工一次性交通补助人数≥2000人；2.发放一次性交通费补助金额200万元。</t>
  </si>
  <si>
    <t>县人社局</t>
  </si>
  <si>
    <t>杨远芳</t>
  </si>
  <si>
    <t>南涧县2025年脱贫人口和监测对象公益岗位补助项目</t>
  </si>
  <si>
    <t>为进一步贯彻落实就业帮扶政策，积极开发公益岗位，对脱贫人口和监测对象从事公益岗位的375人，按照每人每月补助800元，补助10个月的标准进行补助。</t>
  </si>
  <si>
    <t>1.开发脱贫人口和监测对象公益岗位≥375人；2.公益岗位补助发放300万元。</t>
  </si>
  <si>
    <t>五</t>
  </si>
  <si>
    <t>项目管理费</t>
  </si>
  <si>
    <t>南涧镇2025年项目管理费</t>
  </si>
  <si>
    <t>用于项目前期规划设计、评审评估、招标监理、检查验收、绩效评价以及资金监管等与项目管理相关的支出，完成项目前期规划设计、评审评估、招标监理等项目管理数≥4个。</t>
  </si>
  <si>
    <t>1.完成前期工作项目数≥4个；2.项目前期工作完成及时率100%。</t>
  </si>
  <si>
    <t>拥翠乡2025年项目管理费</t>
  </si>
  <si>
    <t>用于项目前期规划设计、评审评估、招标监理、检查验收、绩效评价以及资金监管等与项目管理相关的支出，完成项目前期规划设计、评审评估、招标监理等项目管理数≥3个。</t>
  </si>
  <si>
    <t>1.完成前期工作项目数≥3个；2.项目前期工作完成及时率100%。</t>
  </si>
  <si>
    <t>乐秋乡2025年项目管理费</t>
  </si>
  <si>
    <t>碧溪乡2025年项目管理费</t>
  </si>
  <si>
    <t>小湾东镇2025年项目管理费</t>
  </si>
  <si>
    <t>公郎镇2025年项目管理费</t>
  </si>
  <si>
    <t>用于项目前期规划设计、评审评估、招标监理、检查验收、绩效评价以及资金监管等与项目管理相关的支出，完成项目前期规划设计、评审评估、招标监理等项目管理数≥6个。</t>
  </si>
  <si>
    <t>1.完成前期工作项目数≥6个；2.项目前期工作完成及时率100%。</t>
  </si>
  <si>
    <t>宝华镇2025年项目管理费</t>
  </si>
  <si>
    <t>用于项目前期规划设计、评审评估、招标监理、检查验收、绩效评价以及资金监管等与项目管理相关的支出，完成项目前期规划设计、评审评估、招标监理等项目管理数≥2个。</t>
  </si>
  <si>
    <t>无量山镇2025年项目管理费</t>
  </si>
  <si>
    <t>县融媒体中心2025年项目管理费</t>
  </si>
  <si>
    <t>1.完成前期工作项目数≥2个；2.项目前期工作完成及时率100%。</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</si>
</sst>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_);\(0\)"/>
  </numFmts>
  <fonts count="38">
    <font>
      <sz val="11"/>
      <color theme="1"/>
      <name val="宋体"/>
      <charset val="134"/>
      <scheme val="minor"/>
    </font>
    <font>
      <sz val="18"/>
      <color theme="1"/>
      <name val="宋体"/>
      <charset val="134"/>
      <scheme val="minor"/>
    </font>
    <font>
      <sz val="12"/>
      <color theme="1"/>
      <name val="宋体"/>
      <charset val="134"/>
      <scheme val="minor"/>
    </font>
    <font>
      <b/>
      <sz val="11"/>
      <color theme="1"/>
      <name val="宋体"/>
      <charset val="134"/>
      <scheme val="minor"/>
    </font>
    <font>
      <sz val="10"/>
      <color theme="1"/>
      <name val="宋体"/>
      <charset val="134"/>
      <scheme val="minor"/>
    </font>
    <font>
      <b/>
      <sz val="10"/>
      <color theme="1"/>
      <name val="宋体"/>
      <charset val="134"/>
      <scheme val="minor"/>
    </font>
    <font>
      <b/>
      <sz val="22"/>
      <color theme="1"/>
      <name val="方正小标宋简体"/>
      <charset val="134"/>
    </font>
    <font>
      <sz val="9"/>
      <color indexed="8"/>
      <name val="宋体"/>
      <charset val="134"/>
    </font>
    <font>
      <sz val="10"/>
      <color rgb="FF000000"/>
      <name val="宋体"/>
      <charset val="134"/>
    </font>
    <font>
      <sz val="10"/>
      <color indexed="8"/>
      <name val="宋体"/>
      <charset val="134"/>
      <scheme val="minor"/>
    </font>
    <font>
      <sz val="10"/>
      <color indexed="8"/>
      <name val="宋体"/>
      <charset val="134"/>
    </font>
    <font>
      <sz val="10"/>
      <color theme="1"/>
      <name val="宋体"/>
      <charset val="134"/>
    </font>
    <font>
      <b/>
      <sz val="8"/>
      <color theme="1"/>
      <name val="宋体"/>
      <charset val="134"/>
      <scheme val="minor"/>
    </font>
    <font>
      <sz val="11"/>
      <name val="宋体"/>
      <charset val="134"/>
    </font>
    <font>
      <sz val="9"/>
      <color rgb="FF000000"/>
      <name val="宋体"/>
      <charset val="134"/>
    </font>
    <font>
      <sz val="10"/>
      <color rgb="FF000000"/>
      <name val="宋体"/>
      <charset val="134"/>
      <scheme val="minor"/>
    </font>
    <font>
      <sz val="11"/>
      <name val="方正仿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8" borderId="10" applyNumberFormat="0" applyFont="0" applyAlignment="0" applyProtection="0">
      <alignment vertical="center"/>
    </xf>
    <xf numFmtId="0" fontId="20"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1" applyNumberFormat="0" applyFill="0" applyAlignment="0" applyProtection="0">
      <alignment vertical="center"/>
    </xf>
    <xf numFmtId="0" fontId="20" fillId="10" borderId="0" applyNumberFormat="0" applyBorder="0" applyAlignment="0" applyProtection="0">
      <alignment vertical="center"/>
    </xf>
    <xf numFmtId="0" fontId="23" fillId="0" borderId="12" applyNumberFormat="0" applyFill="0" applyAlignment="0" applyProtection="0">
      <alignment vertical="center"/>
    </xf>
    <xf numFmtId="0" fontId="20" fillId="11" borderId="0" applyNumberFormat="0" applyBorder="0" applyAlignment="0" applyProtection="0">
      <alignment vertical="center"/>
    </xf>
    <xf numFmtId="0" fontId="29" fillId="12" borderId="13" applyNumberFormat="0" applyAlignment="0" applyProtection="0">
      <alignment vertical="center"/>
    </xf>
    <xf numFmtId="0" fontId="30" fillId="12" borderId="9" applyNumberFormat="0" applyAlignment="0" applyProtection="0">
      <alignment vertical="center"/>
    </xf>
    <xf numFmtId="0" fontId="31" fillId="13" borderId="14"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2" fillId="0" borderId="15" applyNumberFormat="0" applyFill="0" applyAlignment="0" applyProtection="0">
      <alignment vertical="center"/>
    </xf>
    <xf numFmtId="0" fontId="33" fillId="0" borderId="16" applyNumberFormat="0" applyFill="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xf numFmtId="0" fontId="36" fillId="0" borderId="0">
      <alignment vertical="center"/>
    </xf>
    <xf numFmtId="0" fontId="37" fillId="0" borderId="0">
      <alignment vertical="center"/>
    </xf>
  </cellStyleXfs>
  <cellXfs count="80">
    <xf numFmtId="0" fontId="0" fillId="0" borderId="0" xfId="0">
      <alignment vertical="center"/>
    </xf>
    <xf numFmtId="0" fontId="1" fillId="0" borderId="0" xfId="0" applyFont="1">
      <alignment vertical="center"/>
    </xf>
    <xf numFmtId="0" fontId="2" fillId="0" borderId="0" xfId="0" applyFont="1" applyBorder="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5" fillId="2" borderId="0" xfId="0" applyFont="1" applyFill="1">
      <alignment vertical="center"/>
    </xf>
    <xf numFmtId="0" fontId="4"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0" fillId="0" borderId="0" xfId="0" applyAlignment="1">
      <alignment horizontal="center" vertical="center"/>
    </xf>
    <xf numFmtId="0" fontId="0" fillId="2" borderId="0" xfId="0" applyFill="1" applyAlignment="1">
      <alignment horizontal="right" vertical="center"/>
    </xf>
    <xf numFmtId="0" fontId="0" fillId="2" borderId="0" xfId="0" applyFill="1" applyAlignment="1">
      <alignment vertical="center" wrapText="1"/>
    </xf>
    <xf numFmtId="0" fontId="6" fillId="2" borderId="0" xfId="0" applyFont="1" applyFill="1" applyAlignment="1">
      <alignment horizontal="center" vertical="center"/>
    </xf>
    <xf numFmtId="0" fontId="4" fillId="2" borderId="0" xfId="0" applyFont="1" applyFill="1" applyAlignment="1">
      <alignment horizont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lignment vertical="center"/>
    </xf>
    <xf numFmtId="0" fontId="5" fillId="2" borderId="1" xfId="0" applyNumberFormat="1" applyFont="1" applyFill="1" applyBorder="1" applyAlignment="1">
      <alignment vertical="center" wrapText="1"/>
    </xf>
    <xf numFmtId="0" fontId="4" fillId="2" borderId="1" xfId="0" applyFont="1" applyFill="1" applyBorder="1" applyAlignment="1">
      <alignment horizontal="center" vertical="center"/>
    </xf>
    <xf numFmtId="0" fontId="4" fillId="2" borderId="1" xfId="0" applyNumberFormat="1" applyFont="1" applyFill="1" applyBorder="1" applyAlignment="1">
      <alignment vertical="center" wrapText="1"/>
    </xf>
    <xf numFmtId="0"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lignment vertical="center"/>
    </xf>
    <xf numFmtId="0" fontId="4" fillId="2"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176" fontId="7" fillId="2" borderId="1" xfId="0" applyNumberFormat="1" applyFont="1" applyFill="1" applyBorder="1" applyAlignment="1">
      <alignment horizontal="left" vertical="center" wrapText="1"/>
    </xf>
    <xf numFmtId="177" fontId="8"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9"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horizontal="right" vertical="center"/>
    </xf>
    <xf numFmtId="0" fontId="5" fillId="2" borderId="1" xfId="0" applyFont="1" applyFill="1" applyBorder="1" applyAlignment="1">
      <alignment vertical="center" wrapText="1"/>
    </xf>
    <xf numFmtId="176" fontId="10" fillId="2" borderId="1" xfId="0" applyNumberFormat="1" applyFont="1" applyFill="1" applyBorder="1" applyAlignment="1">
      <alignment horizontal="left" vertical="center" wrapText="1"/>
    </xf>
    <xf numFmtId="0" fontId="11" fillId="2" borderId="1" xfId="0" applyFont="1" applyFill="1" applyBorder="1">
      <alignment vertical="center"/>
    </xf>
    <xf numFmtId="0" fontId="4" fillId="2" borderId="2"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0" xfId="0" applyFont="1" applyFill="1" applyAlignment="1">
      <alignment horizontal="right" vertical="center"/>
    </xf>
    <xf numFmtId="0" fontId="3" fillId="0" borderId="1"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5" fillId="0" borderId="1" xfId="0" applyFont="1" applyBorder="1" applyAlignment="1">
      <alignment horizontal="center" vertical="center"/>
    </xf>
    <xf numFmtId="0" fontId="3" fillId="2" borderId="6" xfId="0" applyFont="1" applyFill="1" applyBorder="1" applyAlignment="1">
      <alignment horizontal="center" vertical="center" wrapText="1"/>
    </xf>
    <xf numFmtId="0" fontId="3" fillId="2" borderId="6" xfId="0" applyFont="1" applyFill="1" applyBorder="1" applyAlignment="1">
      <alignment horizontal="center" vertical="center"/>
    </xf>
    <xf numFmtId="0" fontId="12" fillId="2" borderId="1" xfId="0" applyFont="1" applyFill="1" applyBorder="1" applyAlignment="1">
      <alignment horizontal="center" vertical="center" wrapText="1"/>
    </xf>
    <xf numFmtId="177" fontId="4" fillId="2" borderId="1" xfId="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7" fillId="2" borderId="1" xfId="0" applyNumberFormat="1" applyFont="1" applyFill="1" applyBorder="1" applyAlignment="1">
      <alignment horizontal="left" vertical="center" wrapText="1"/>
    </xf>
    <xf numFmtId="0" fontId="7" fillId="2" borderId="1" xfId="0" applyNumberFormat="1" applyFont="1" applyFill="1" applyBorder="1" applyAlignment="1" applyProtection="1">
      <alignment horizontal="center" vertical="center" wrapText="1"/>
    </xf>
    <xf numFmtId="0" fontId="14" fillId="2" borderId="1" xfId="0" applyNumberFormat="1" applyFont="1" applyFill="1" applyBorder="1" applyAlignment="1">
      <alignment horizontal="left" vertical="center" wrapText="1"/>
    </xf>
    <xf numFmtId="0" fontId="7" fillId="2" borderId="1" xfId="0" applyNumberFormat="1" applyFont="1" applyFill="1" applyBorder="1" applyAlignment="1" applyProtection="1">
      <alignment horizontal="center" vertical="center"/>
    </xf>
    <xf numFmtId="0" fontId="15" fillId="2" borderId="1" xfId="0" applyNumberFormat="1" applyFont="1" applyFill="1" applyBorder="1" applyAlignment="1">
      <alignment horizontal="left" vertical="center" wrapText="1"/>
    </xf>
    <xf numFmtId="0" fontId="9" fillId="2" borderId="1" xfId="0" applyNumberFormat="1" applyFont="1" applyFill="1" applyBorder="1" applyAlignment="1">
      <alignment horizontal="left" vertical="center" wrapText="1"/>
    </xf>
    <xf numFmtId="0" fontId="4"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center" vertical="center"/>
    </xf>
    <xf numFmtId="0" fontId="6" fillId="2" borderId="0" xfId="0" applyFont="1" applyFill="1" applyAlignment="1">
      <alignment horizontal="center" vertical="center" wrapText="1"/>
    </xf>
    <xf numFmtId="0" fontId="4" fillId="2" borderId="0" xfId="0" applyFont="1" applyFill="1" applyAlignment="1">
      <alignment horizontal="center" wrapText="1"/>
    </xf>
    <xf numFmtId="0" fontId="5" fillId="2" borderId="7" xfId="0" applyFont="1" applyFill="1" applyBorder="1" applyAlignment="1">
      <alignment horizontal="center" vertical="center" wrapText="1"/>
    </xf>
    <xf numFmtId="0" fontId="3" fillId="2" borderId="4" xfId="0" applyFont="1" applyFill="1" applyBorder="1" applyAlignment="1">
      <alignment horizontal="center" vertical="center"/>
    </xf>
    <xf numFmtId="0" fontId="5" fillId="2" borderId="8"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0" fillId="0" borderId="0" xfId="0" applyFill="1" applyAlignment="1">
      <alignment horizontal="left" vertical="center"/>
    </xf>
    <xf numFmtId="0" fontId="0" fillId="2" borderId="0" xfId="0" applyFill="1" applyAlignment="1">
      <alignment vertical="center"/>
    </xf>
    <xf numFmtId="0" fontId="0" fillId="2" borderId="0" xfId="0" applyFill="1" applyAlignment="1">
      <alignment horizontal="left" vertical="center"/>
    </xf>
    <xf numFmtId="0" fontId="0" fillId="2" borderId="0" xfId="0" applyFill="1" applyBorder="1" applyAlignment="1">
      <alignment vertical="center"/>
    </xf>
    <xf numFmtId="0" fontId="0" fillId="2" borderId="0" xfId="0" applyFill="1" applyBorder="1" applyAlignment="1">
      <alignment horizontal="center" vertical="center"/>
    </xf>
    <xf numFmtId="0" fontId="0" fillId="2" borderId="0" xfId="0" applyFill="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4" xfId="50"/>
  </cellStyles>
  <tableStyles count="0" defaultTableStyle="TableStyleMedium9"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74"/>
  <sheetViews>
    <sheetView tabSelected="1" zoomScale="80" zoomScaleNormal="80" workbookViewId="0">
      <pane ySplit="5" topLeftCell="A53" activePane="bottomLeft" state="frozen"/>
      <selection/>
      <selection pane="bottomLeft" activeCell="J54" sqref="J54"/>
    </sheetView>
  </sheetViews>
  <sheetFormatPr defaultColWidth="9" defaultRowHeight="13.5"/>
  <cols>
    <col min="1" max="1" width="7.38333333333333" style="7" customWidth="1"/>
    <col min="2" max="2" width="26.125" customWidth="1"/>
    <col min="3" max="3" width="8.38333333333333" style="8" customWidth="1"/>
    <col min="4" max="4" width="17.9583333333333" style="9" customWidth="1"/>
    <col min="5" max="5" width="10.5" customWidth="1"/>
    <col min="6" max="6" width="8.13333333333333" customWidth="1"/>
    <col min="7" max="7" width="7.625" customWidth="1"/>
    <col min="8" max="8" width="6.63333333333333" customWidth="1"/>
    <col min="9" max="9" width="6.125" customWidth="1"/>
    <col min="10" max="10" width="56.375" customWidth="1"/>
    <col min="11" max="11" width="14.25" style="10" customWidth="1"/>
    <col min="12" max="12" width="29.2166666666667" style="7" customWidth="1"/>
    <col min="13" max="14" width="12.875" style="7" customWidth="1"/>
    <col min="15" max="16" width="12.875" style="8" customWidth="1"/>
    <col min="17" max="17" width="12.875" style="7" customWidth="1"/>
    <col min="18" max="18" width="12.875" style="11" customWidth="1"/>
    <col min="19" max="19" width="11.75" style="7" customWidth="1"/>
    <col min="20" max="20" width="12.5" style="7" customWidth="1"/>
  </cols>
  <sheetData>
    <row r="1" s="1" customFormat="1" ht="37" customHeight="1" spans="1:20">
      <c r="A1" s="12" t="s">
        <v>0</v>
      </c>
      <c r="B1" s="12"/>
      <c r="C1" s="12"/>
      <c r="D1" s="12"/>
      <c r="E1" s="12"/>
      <c r="F1" s="12"/>
      <c r="G1" s="12"/>
      <c r="H1" s="12"/>
      <c r="I1" s="12"/>
      <c r="J1" s="12"/>
      <c r="K1" s="46"/>
      <c r="L1" s="12"/>
      <c r="M1" s="12"/>
      <c r="N1" s="12"/>
      <c r="O1" s="12"/>
      <c r="P1" s="12"/>
      <c r="Q1" s="12"/>
      <c r="R1" s="68"/>
      <c r="S1" s="12"/>
      <c r="T1" s="12"/>
    </row>
    <row r="2" s="2" customFormat="1" ht="15" customHeight="1" spans="1:20">
      <c r="A2" s="13"/>
      <c r="B2" s="13"/>
      <c r="C2" s="13"/>
      <c r="D2" s="13"/>
      <c r="E2" s="13"/>
      <c r="F2" s="13"/>
      <c r="G2" s="13"/>
      <c r="H2" s="13"/>
      <c r="I2" s="13"/>
      <c r="J2" s="13"/>
      <c r="K2" s="13"/>
      <c r="L2" s="13"/>
      <c r="M2" s="13"/>
      <c r="N2" s="13"/>
      <c r="O2" s="13"/>
      <c r="P2" s="13"/>
      <c r="Q2" s="13"/>
      <c r="R2" s="69"/>
      <c r="S2" s="13"/>
      <c r="T2" s="13"/>
    </row>
    <row r="3" s="3" customFormat="1" ht="22" customHeight="1" spans="1:20">
      <c r="A3" s="14" t="s">
        <v>1</v>
      </c>
      <c r="B3" s="15" t="s">
        <v>2</v>
      </c>
      <c r="C3" s="16" t="s">
        <v>3</v>
      </c>
      <c r="D3" s="15" t="s">
        <v>4</v>
      </c>
      <c r="E3" s="17" t="s">
        <v>5</v>
      </c>
      <c r="F3" s="17"/>
      <c r="G3" s="17"/>
      <c r="H3" s="17"/>
      <c r="I3" s="17"/>
      <c r="J3" s="47" t="s">
        <v>6</v>
      </c>
      <c r="K3" s="48" t="s">
        <v>7</v>
      </c>
      <c r="L3" s="49" t="s">
        <v>8</v>
      </c>
      <c r="M3" s="14" t="s">
        <v>9</v>
      </c>
      <c r="N3" s="14"/>
      <c r="O3" s="14"/>
      <c r="P3" s="14"/>
      <c r="Q3" s="70" t="s">
        <v>10</v>
      </c>
      <c r="R3" s="70" t="s">
        <v>11</v>
      </c>
      <c r="S3" s="70" t="s">
        <v>12</v>
      </c>
      <c r="T3" s="71" t="s">
        <v>13</v>
      </c>
    </row>
    <row r="4" s="4" customFormat="1" ht="35" customHeight="1" spans="1:20">
      <c r="A4" s="18"/>
      <c r="B4" s="19"/>
      <c r="C4" s="20"/>
      <c r="D4" s="19"/>
      <c r="E4" s="21" t="s">
        <v>14</v>
      </c>
      <c r="F4" s="21" t="s">
        <v>15</v>
      </c>
      <c r="G4" s="21" t="s">
        <v>16</v>
      </c>
      <c r="H4" s="21" t="s">
        <v>17</v>
      </c>
      <c r="I4" s="21" t="s">
        <v>18</v>
      </c>
      <c r="J4" s="50"/>
      <c r="K4" s="51"/>
      <c r="L4" s="52"/>
      <c r="M4" s="20" t="s">
        <v>19</v>
      </c>
      <c r="N4" s="53" t="s">
        <v>20</v>
      </c>
      <c r="O4" s="53" t="s">
        <v>21</v>
      </c>
      <c r="P4" s="53" t="s">
        <v>22</v>
      </c>
      <c r="Q4" s="72"/>
      <c r="R4" s="72"/>
      <c r="S4" s="72"/>
      <c r="T4" s="37"/>
    </row>
    <row r="5" s="5" customFormat="1" ht="26" customHeight="1" spans="1:20">
      <c r="A5" s="18" t="s">
        <v>14</v>
      </c>
      <c r="B5" s="18"/>
      <c r="C5" s="18"/>
      <c r="D5" s="18"/>
      <c r="E5" s="22">
        <f>SUM(E6,E37,E58,E61,E64)</f>
        <v>8886</v>
      </c>
      <c r="F5" s="22">
        <f t="shared" ref="E5:I5" si="0">SUM(F6,F37,F58,F61,F64)</f>
        <v>8886</v>
      </c>
      <c r="G5" s="22">
        <f t="shared" si="0"/>
        <v>0</v>
      </c>
      <c r="H5" s="22">
        <f t="shared" si="0"/>
        <v>0</v>
      </c>
      <c r="I5" s="22">
        <f t="shared" si="0"/>
        <v>0</v>
      </c>
      <c r="J5" s="20" t="s">
        <v>23</v>
      </c>
      <c r="K5" s="20" t="s">
        <v>23</v>
      </c>
      <c r="L5" s="20" t="s">
        <v>23</v>
      </c>
      <c r="M5" s="18">
        <f>SUM(M6,M37,M58,M61,M64)</f>
        <v>101467</v>
      </c>
      <c r="N5" s="18">
        <f>SUM(N6,N37,N58,N61,N64)</f>
        <v>44804</v>
      </c>
      <c r="O5" s="20" t="s">
        <v>23</v>
      </c>
      <c r="P5" s="20" t="s">
        <v>23</v>
      </c>
      <c r="Q5" s="20" t="s">
        <v>23</v>
      </c>
      <c r="R5" s="20" t="s">
        <v>23</v>
      </c>
      <c r="S5" s="20" t="s">
        <v>23</v>
      </c>
      <c r="T5" s="22"/>
    </row>
    <row r="6" s="5" customFormat="1" ht="22" customHeight="1" spans="1:20">
      <c r="A6" s="22" t="s">
        <v>24</v>
      </c>
      <c r="B6" s="18" t="s">
        <v>25</v>
      </c>
      <c r="C6" s="18"/>
      <c r="D6" s="18"/>
      <c r="E6" s="22">
        <f t="shared" ref="E6:I6" si="1">SUM(E7,E21,E33,E35)</f>
        <v>5707.5</v>
      </c>
      <c r="F6" s="22">
        <f t="shared" si="1"/>
        <v>5707.5</v>
      </c>
      <c r="G6" s="22">
        <f t="shared" si="1"/>
        <v>0</v>
      </c>
      <c r="H6" s="22">
        <f t="shared" si="1"/>
        <v>0</v>
      </c>
      <c r="I6" s="22">
        <f t="shared" si="1"/>
        <v>0</v>
      </c>
      <c r="J6" s="20" t="s">
        <v>23</v>
      </c>
      <c r="K6" s="20" t="s">
        <v>23</v>
      </c>
      <c r="L6" s="20" t="s">
        <v>23</v>
      </c>
      <c r="M6" s="18">
        <f>SUM(M7,M21,M33,M35)</f>
        <v>64213</v>
      </c>
      <c r="N6" s="18">
        <f>SUM(N7,N21,N33,N35)</f>
        <v>32200</v>
      </c>
      <c r="O6" s="20" t="s">
        <v>23</v>
      </c>
      <c r="P6" s="20" t="s">
        <v>23</v>
      </c>
      <c r="Q6" s="20" t="s">
        <v>23</v>
      </c>
      <c r="R6" s="20" t="s">
        <v>23</v>
      </c>
      <c r="S6" s="20" t="s">
        <v>23</v>
      </c>
      <c r="T6" s="22"/>
    </row>
    <row r="7" s="5" customFormat="1" ht="22" customHeight="1" spans="1:20">
      <c r="A7" s="22" t="s">
        <v>26</v>
      </c>
      <c r="B7" s="18" t="s">
        <v>27</v>
      </c>
      <c r="C7" s="20" t="s">
        <v>23</v>
      </c>
      <c r="D7" s="20" t="s">
        <v>23</v>
      </c>
      <c r="E7" s="22">
        <f t="shared" ref="E7:I7" si="2">SUM(E8,E10,E12)</f>
        <v>2357</v>
      </c>
      <c r="F7" s="22">
        <f t="shared" si="2"/>
        <v>2357</v>
      </c>
      <c r="G7" s="22">
        <f t="shared" si="2"/>
        <v>0</v>
      </c>
      <c r="H7" s="22">
        <f t="shared" si="2"/>
        <v>0</v>
      </c>
      <c r="I7" s="22">
        <f t="shared" si="2"/>
        <v>0</v>
      </c>
      <c r="J7" s="20" t="s">
        <v>23</v>
      </c>
      <c r="K7" s="20" t="s">
        <v>23</v>
      </c>
      <c r="L7" s="20" t="s">
        <v>23</v>
      </c>
      <c r="M7" s="18">
        <f>SUM(M8,M10,M12)</f>
        <v>9042</v>
      </c>
      <c r="N7" s="18">
        <f>SUM(N8,N10,N12)</f>
        <v>2640</v>
      </c>
      <c r="O7" s="20" t="s">
        <v>23</v>
      </c>
      <c r="P7" s="20" t="s">
        <v>23</v>
      </c>
      <c r="Q7" s="20" t="s">
        <v>23</v>
      </c>
      <c r="R7" s="20" t="s">
        <v>23</v>
      </c>
      <c r="S7" s="20" t="s">
        <v>23</v>
      </c>
      <c r="T7" s="22"/>
    </row>
    <row r="8" s="5" customFormat="1" ht="20" customHeight="1" spans="1:20">
      <c r="A8" s="18"/>
      <c r="B8" s="23" t="s">
        <v>28</v>
      </c>
      <c r="C8" s="20" t="s">
        <v>23</v>
      </c>
      <c r="D8" s="20" t="s">
        <v>23</v>
      </c>
      <c r="E8" s="22">
        <f>SUM(E9:E9)</f>
        <v>0</v>
      </c>
      <c r="F8" s="22">
        <f>SUM(F9:F9)</f>
        <v>0</v>
      </c>
      <c r="G8" s="22">
        <f>SUM(G9:G9)</f>
        <v>0</v>
      </c>
      <c r="H8" s="22">
        <f>SUM(H9:H9)</f>
        <v>0</v>
      </c>
      <c r="I8" s="22">
        <f>SUM(I9:I9)</f>
        <v>0</v>
      </c>
      <c r="J8" s="20" t="s">
        <v>23</v>
      </c>
      <c r="K8" s="20" t="s">
        <v>23</v>
      </c>
      <c r="L8" s="20" t="s">
        <v>23</v>
      </c>
      <c r="M8" s="18">
        <f>SUM(M9:M9)</f>
        <v>0</v>
      </c>
      <c r="N8" s="18">
        <f>SUM(N9:N9)</f>
        <v>108</v>
      </c>
      <c r="O8" s="20" t="s">
        <v>23</v>
      </c>
      <c r="P8" s="20" t="s">
        <v>23</v>
      </c>
      <c r="Q8" s="20" t="s">
        <v>23</v>
      </c>
      <c r="R8" s="20" t="s">
        <v>23</v>
      </c>
      <c r="S8" s="20" t="s">
        <v>23</v>
      </c>
      <c r="T8" s="22"/>
    </row>
    <row r="9" s="6" customFormat="1" ht="13" customHeight="1" spans="1:20">
      <c r="A9" s="24"/>
      <c r="B9" s="25"/>
      <c r="C9" s="26"/>
      <c r="D9" s="27"/>
      <c r="E9" s="28">
        <f>SUM(F9:I9)</f>
        <v>0</v>
      </c>
      <c r="F9" s="28"/>
      <c r="G9" s="28"/>
      <c r="H9" s="29"/>
      <c r="I9" s="28"/>
      <c r="J9" s="54"/>
      <c r="K9" s="27"/>
      <c r="L9" s="55"/>
      <c r="M9" s="27"/>
      <c r="N9" s="27">
        <v>108</v>
      </c>
      <c r="O9" s="56"/>
      <c r="P9" s="26"/>
      <c r="Q9" s="27"/>
      <c r="R9" s="27"/>
      <c r="S9" s="27"/>
      <c r="T9" s="22"/>
    </row>
    <row r="10" s="5" customFormat="1" ht="20" customHeight="1" spans="1:20">
      <c r="A10" s="18"/>
      <c r="B10" s="23" t="s">
        <v>29</v>
      </c>
      <c r="C10" s="20" t="s">
        <v>23</v>
      </c>
      <c r="D10" s="20" t="s">
        <v>23</v>
      </c>
      <c r="E10" s="22">
        <f>SUM(E11:E11)</f>
        <v>0</v>
      </c>
      <c r="F10" s="22">
        <f>SUM(F11:F11)</f>
        <v>0</v>
      </c>
      <c r="G10" s="22">
        <f>SUM(G11:G11)</f>
        <v>0</v>
      </c>
      <c r="H10" s="22">
        <f>SUM(H11:H11)</f>
        <v>0</v>
      </c>
      <c r="I10" s="22">
        <f>SUM(I11:I11)</f>
        <v>0</v>
      </c>
      <c r="J10" s="20" t="s">
        <v>23</v>
      </c>
      <c r="K10" s="20" t="s">
        <v>23</v>
      </c>
      <c r="L10" s="20" t="s">
        <v>23</v>
      </c>
      <c r="M10" s="18">
        <f>SUM(M11:M11)</f>
        <v>0</v>
      </c>
      <c r="N10" s="18">
        <f>SUM(N11:N11)</f>
        <v>0</v>
      </c>
      <c r="O10" s="20" t="s">
        <v>23</v>
      </c>
      <c r="P10" s="20" t="s">
        <v>23</v>
      </c>
      <c r="Q10" s="20" t="s">
        <v>23</v>
      </c>
      <c r="R10" s="20" t="s">
        <v>23</v>
      </c>
      <c r="S10" s="20" t="s">
        <v>23</v>
      </c>
      <c r="T10" s="22"/>
    </row>
    <row r="11" s="6" customFormat="1" ht="14" customHeight="1" spans="1:20">
      <c r="A11" s="24"/>
      <c r="B11" s="25"/>
      <c r="C11" s="26"/>
      <c r="D11" s="26"/>
      <c r="E11" s="28">
        <f>SUM(F11:I11)</f>
        <v>0</v>
      </c>
      <c r="F11" s="28"/>
      <c r="G11" s="28"/>
      <c r="H11" s="30"/>
      <c r="I11" s="28"/>
      <c r="J11" s="57"/>
      <c r="K11" s="27"/>
      <c r="L11" s="55"/>
      <c r="M11" s="27"/>
      <c r="N11" s="27"/>
      <c r="O11" s="56"/>
      <c r="P11" s="26"/>
      <c r="Q11" s="27"/>
      <c r="R11" s="27"/>
      <c r="S11" s="27"/>
      <c r="T11" s="22"/>
    </row>
    <row r="12" s="5" customFormat="1" ht="19.5" customHeight="1" spans="1:20">
      <c r="A12" s="18"/>
      <c r="B12" s="23" t="s">
        <v>30</v>
      </c>
      <c r="C12" s="20" t="s">
        <v>23</v>
      </c>
      <c r="D12" s="20" t="s">
        <v>23</v>
      </c>
      <c r="E12" s="22">
        <f>SUM(E13:E20)</f>
        <v>2357</v>
      </c>
      <c r="F12" s="22">
        <f>SUM(F13:F20)</f>
        <v>2357</v>
      </c>
      <c r="G12" s="22">
        <f>SUM(G13:G20)</f>
        <v>0</v>
      </c>
      <c r="H12" s="22">
        <f>SUM(H13:H20)</f>
        <v>0</v>
      </c>
      <c r="I12" s="22">
        <f>SUM(I13:I20)</f>
        <v>0</v>
      </c>
      <c r="J12" s="20" t="s">
        <v>23</v>
      </c>
      <c r="K12" s="20" t="s">
        <v>23</v>
      </c>
      <c r="L12" s="20" t="s">
        <v>23</v>
      </c>
      <c r="M12" s="18">
        <f>SUM(M13:M20)</f>
        <v>9042</v>
      </c>
      <c r="N12" s="18">
        <f>SUM(N13:N20)</f>
        <v>2532</v>
      </c>
      <c r="O12" s="20" t="s">
        <v>23</v>
      </c>
      <c r="P12" s="20" t="s">
        <v>23</v>
      </c>
      <c r="Q12" s="20" t="s">
        <v>23</v>
      </c>
      <c r="R12" s="20" t="s">
        <v>23</v>
      </c>
      <c r="S12" s="20" t="s">
        <v>23</v>
      </c>
      <c r="T12" s="22"/>
    </row>
    <row r="13" s="6" customFormat="1" ht="61" customHeight="1" spans="1:20">
      <c r="A13" s="24">
        <v>1</v>
      </c>
      <c r="B13" s="31" t="s">
        <v>31</v>
      </c>
      <c r="C13" s="26" t="s">
        <v>32</v>
      </c>
      <c r="D13" s="26" t="s">
        <v>33</v>
      </c>
      <c r="E13" s="28">
        <f t="shared" ref="E13:E25" si="3">SUM(F13:I13)</f>
        <v>395</v>
      </c>
      <c r="F13" s="28">
        <v>395</v>
      </c>
      <c r="G13" s="28"/>
      <c r="H13" s="30"/>
      <c r="I13" s="28"/>
      <c r="J13" s="58" t="s">
        <v>34</v>
      </c>
      <c r="K13" s="27" t="s">
        <v>35</v>
      </c>
      <c r="L13" s="55" t="s">
        <v>36</v>
      </c>
      <c r="M13" s="27">
        <v>2932</v>
      </c>
      <c r="N13" s="27">
        <v>843</v>
      </c>
      <c r="O13" s="27" t="s">
        <v>37</v>
      </c>
      <c r="P13" s="59" t="s">
        <v>38</v>
      </c>
      <c r="Q13" s="27" t="s">
        <v>39</v>
      </c>
      <c r="R13" s="27" t="s">
        <v>40</v>
      </c>
      <c r="S13" s="27" t="s">
        <v>41</v>
      </c>
      <c r="T13" s="22"/>
    </row>
    <row r="14" s="6" customFormat="1" ht="52" customHeight="1" spans="1:20">
      <c r="A14" s="24">
        <v>2</v>
      </c>
      <c r="B14" s="31" t="s">
        <v>42</v>
      </c>
      <c r="C14" s="24" t="s">
        <v>43</v>
      </c>
      <c r="D14" s="32" t="s">
        <v>44</v>
      </c>
      <c r="E14" s="28">
        <f t="shared" si="3"/>
        <v>260</v>
      </c>
      <c r="F14" s="28">
        <v>260</v>
      </c>
      <c r="G14" s="28"/>
      <c r="H14" s="30"/>
      <c r="I14" s="28"/>
      <c r="J14" s="58" t="s">
        <v>45</v>
      </c>
      <c r="K14" s="27" t="s">
        <v>46</v>
      </c>
      <c r="L14" s="55" t="s">
        <v>47</v>
      </c>
      <c r="M14" s="27">
        <v>1386</v>
      </c>
      <c r="N14" s="27">
        <v>191</v>
      </c>
      <c r="O14" s="27" t="s">
        <v>37</v>
      </c>
      <c r="P14" s="59" t="s">
        <v>38</v>
      </c>
      <c r="Q14" s="27" t="s">
        <v>39</v>
      </c>
      <c r="R14" s="27" t="s">
        <v>48</v>
      </c>
      <c r="S14" s="27" t="s">
        <v>49</v>
      </c>
      <c r="T14" s="22"/>
    </row>
    <row r="15" s="6" customFormat="1" ht="82" customHeight="1" spans="1:20">
      <c r="A15" s="24">
        <v>3</v>
      </c>
      <c r="B15" s="31" t="s">
        <v>50</v>
      </c>
      <c r="C15" s="24" t="s">
        <v>51</v>
      </c>
      <c r="D15" s="27" t="s">
        <v>52</v>
      </c>
      <c r="E15" s="28">
        <f t="shared" si="3"/>
        <v>100</v>
      </c>
      <c r="F15" s="28">
        <v>100</v>
      </c>
      <c r="G15" s="28"/>
      <c r="H15" s="30"/>
      <c r="I15" s="28"/>
      <c r="J15" s="58" t="s">
        <v>53</v>
      </c>
      <c r="K15" s="27" t="s">
        <v>54</v>
      </c>
      <c r="L15" s="55" t="s">
        <v>55</v>
      </c>
      <c r="M15" s="27">
        <v>2545</v>
      </c>
      <c r="N15" s="27">
        <v>751</v>
      </c>
      <c r="O15" s="27" t="s">
        <v>56</v>
      </c>
      <c r="P15" s="59" t="s">
        <v>38</v>
      </c>
      <c r="Q15" s="27" t="s">
        <v>39</v>
      </c>
      <c r="R15" s="27" t="s">
        <v>57</v>
      </c>
      <c r="S15" s="27" t="s">
        <v>58</v>
      </c>
      <c r="T15" s="22"/>
    </row>
    <row r="16" s="6" customFormat="1" ht="63" customHeight="1" spans="1:20">
      <c r="A16" s="24">
        <v>4</v>
      </c>
      <c r="B16" s="31" t="s">
        <v>59</v>
      </c>
      <c r="C16" s="27" t="s">
        <v>60</v>
      </c>
      <c r="D16" s="27" t="s">
        <v>61</v>
      </c>
      <c r="E16" s="28">
        <f t="shared" si="3"/>
        <v>397</v>
      </c>
      <c r="F16" s="28">
        <v>397</v>
      </c>
      <c r="G16" s="28"/>
      <c r="H16" s="30"/>
      <c r="I16" s="28"/>
      <c r="J16" s="58" t="s">
        <v>62</v>
      </c>
      <c r="K16" s="27" t="s">
        <v>63</v>
      </c>
      <c r="L16" s="55" t="s">
        <v>64</v>
      </c>
      <c r="M16" s="27">
        <v>76</v>
      </c>
      <c r="N16" s="27">
        <v>76</v>
      </c>
      <c r="O16" s="27" t="s">
        <v>56</v>
      </c>
      <c r="P16" s="59" t="s">
        <v>38</v>
      </c>
      <c r="Q16" s="27" t="s">
        <v>60</v>
      </c>
      <c r="R16" s="27" t="s">
        <v>60</v>
      </c>
      <c r="S16" s="27" t="s">
        <v>65</v>
      </c>
      <c r="T16" s="22"/>
    </row>
    <row r="17" s="6" customFormat="1" ht="42" customHeight="1" spans="1:20">
      <c r="A17" s="24">
        <v>5</v>
      </c>
      <c r="B17" s="31" t="s">
        <v>66</v>
      </c>
      <c r="C17" s="27" t="s">
        <v>60</v>
      </c>
      <c r="D17" s="27" t="s">
        <v>67</v>
      </c>
      <c r="E17" s="28">
        <f t="shared" si="3"/>
        <v>275</v>
      </c>
      <c r="F17" s="28">
        <v>275</v>
      </c>
      <c r="G17" s="28"/>
      <c r="H17" s="30"/>
      <c r="I17" s="28"/>
      <c r="J17" s="58" t="s">
        <v>68</v>
      </c>
      <c r="K17" s="27" t="s">
        <v>69</v>
      </c>
      <c r="L17" s="55" t="s">
        <v>70</v>
      </c>
      <c r="M17" s="27">
        <v>263</v>
      </c>
      <c r="N17" s="27">
        <v>263</v>
      </c>
      <c r="O17" s="27" t="s">
        <v>56</v>
      </c>
      <c r="P17" s="59" t="s">
        <v>38</v>
      </c>
      <c r="Q17" s="27" t="s">
        <v>60</v>
      </c>
      <c r="R17" s="27" t="s">
        <v>60</v>
      </c>
      <c r="S17" s="27" t="s">
        <v>65</v>
      </c>
      <c r="T17" s="22"/>
    </row>
    <row r="18" s="6" customFormat="1" ht="60" customHeight="1" spans="1:20">
      <c r="A18" s="24">
        <v>6</v>
      </c>
      <c r="B18" s="31" t="s">
        <v>71</v>
      </c>
      <c r="C18" s="24" t="s">
        <v>72</v>
      </c>
      <c r="D18" s="27" t="s">
        <v>73</v>
      </c>
      <c r="E18" s="28">
        <f t="shared" si="3"/>
        <v>350</v>
      </c>
      <c r="F18" s="28">
        <v>350</v>
      </c>
      <c r="G18" s="28"/>
      <c r="H18" s="30"/>
      <c r="I18" s="28"/>
      <c r="J18" s="60" t="s">
        <v>74</v>
      </c>
      <c r="K18" s="27" t="s">
        <v>35</v>
      </c>
      <c r="L18" s="55" t="s">
        <v>75</v>
      </c>
      <c r="M18" s="27">
        <v>780</v>
      </c>
      <c r="N18" s="27">
        <v>155</v>
      </c>
      <c r="O18" s="27" t="s">
        <v>56</v>
      </c>
      <c r="P18" s="59" t="s">
        <v>38</v>
      </c>
      <c r="Q18" s="27" t="s">
        <v>39</v>
      </c>
      <c r="R18" s="27" t="s">
        <v>76</v>
      </c>
      <c r="S18" s="73" t="s">
        <v>77</v>
      </c>
      <c r="T18" s="22"/>
    </row>
    <row r="19" s="6" customFormat="1" ht="64" customHeight="1" spans="1:20">
      <c r="A19" s="24">
        <v>7</v>
      </c>
      <c r="B19" s="31" t="s">
        <v>78</v>
      </c>
      <c r="C19" s="24" t="s">
        <v>72</v>
      </c>
      <c r="D19" s="27" t="s">
        <v>73</v>
      </c>
      <c r="E19" s="28">
        <f t="shared" si="3"/>
        <v>280</v>
      </c>
      <c r="F19" s="28">
        <v>280</v>
      </c>
      <c r="G19" s="28"/>
      <c r="H19" s="30"/>
      <c r="I19" s="28"/>
      <c r="J19" s="58" t="s">
        <v>79</v>
      </c>
      <c r="K19" s="27" t="s">
        <v>35</v>
      </c>
      <c r="L19" s="55" t="s">
        <v>80</v>
      </c>
      <c r="M19" s="27">
        <v>780</v>
      </c>
      <c r="N19" s="27">
        <v>155</v>
      </c>
      <c r="O19" s="27" t="s">
        <v>37</v>
      </c>
      <c r="P19" s="59" t="s">
        <v>38</v>
      </c>
      <c r="Q19" s="27" t="s">
        <v>39</v>
      </c>
      <c r="R19" s="27" t="s">
        <v>76</v>
      </c>
      <c r="S19" s="73" t="s">
        <v>77</v>
      </c>
      <c r="T19" s="22"/>
    </row>
    <row r="20" s="6" customFormat="1" ht="95" customHeight="1" spans="1:20">
      <c r="A20" s="24">
        <v>8</v>
      </c>
      <c r="B20" s="31" t="s">
        <v>81</v>
      </c>
      <c r="C20" s="24" t="s">
        <v>82</v>
      </c>
      <c r="D20" s="27" t="s">
        <v>83</v>
      </c>
      <c r="E20" s="28">
        <f t="shared" si="3"/>
        <v>300</v>
      </c>
      <c r="F20" s="28">
        <v>300</v>
      </c>
      <c r="G20" s="28"/>
      <c r="H20" s="30"/>
      <c r="I20" s="28"/>
      <c r="J20" s="58" t="s">
        <v>84</v>
      </c>
      <c r="K20" s="27" t="s">
        <v>85</v>
      </c>
      <c r="L20" s="55" t="s">
        <v>86</v>
      </c>
      <c r="M20" s="27">
        <v>280</v>
      </c>
      <c r="N20" s="27">
        <v>98</v>
      </c>
      <c r="O20" s="27" t="s">
        <v>87</v>
      </c>
      <c r="P20" s="26" t="s">
        <v>88</v>
      </c>
      <c r="Q20" s="27" t="s">
        <v>39</v>
      </c>
      <c r="R20" s="27" t="s">
        <v>89</v>
      </c>
      <c r="S20" s="27" t="s">
        <v>90</v>
      </c>
      <c r="T20" s="22"/>
    </row>
    <row r="21" s="6" customFormat="1" ht="21.75" customHeight="1" spans="1:20">
      <c r="A21" s="18" t="s">
        <v>91</v>
      </c>
      <c r="B21" s="20" t="s">
        <v>92</v>
      </c>
      <c r="C21" s="20" t="s">
        <v>23</v>
      </c>
      <c r="D21" s="20" t="s">
        <v>23</v>
      </c>
      <c r="E21" s="22">
        <f t="shared" ref="E21:I21" si="4">SUM(E22,E30)</f>
        <v>2586</v>
      </c>
      <c r="F21" s="22">
        <f t="shared" si="4"/>
        <v>2586</v>
      </c>
      <c r="G21" s="22">
        <f t="shared" si="4"/>
        <v>0</v>
      </c>
      <c r="H21" s="22">
        <f t="shared" si="4"/>
        <v>0</v>
      </c>
      <c r="I21" s="22">
        <f t="shared" si="4"/>
        <v>0</v>
      </c>
      <c r="J21" s="20" t="s">
        <v>23</v>
      </c>
      <c r="K21" s="20" t="s">
        <v>23</v>
      </c>
      <c r="L21" s="20" t="s">
        <v>23</v>
      </c>
      <c r="M21" s="18">
        <f>SUM(M22,M30)</f>
        <v>18651</v>
      </c>
      <c r="N21" s="18">
        <f>SUM(N22,N30)</f>
        <v>4392</v>
      </c>
      <c r="O21" s="20" t="s">
        <v>23</v>
      </c>
      <c r="P21" s="20" t="s">
        <v>23</v>
      </c>
      <c r="Q21" s="20" t="s">
        <v>23</v>
      </c>
      <c r="R21" s="20" t="s">
        <v>23</v>
      </c>
      <c r="S21" s="20" t="s">
        <v>23</v>
      </c>
      <c r="T21" s="22"/>
    </row>
    <row r="22" s="6" customFormat="1" ht="19.5" customHeight="1" spans="1:20">
      <c r="A22" s="18"/>
      <c r="B22" s="33" t="s">
        <v>93</v>
      </c>
      <c r="C22" s="20" t="s">
        <v>23</v>
      </c>
      <c r="D22" s="20" t="s">
        <v>23</v>
      </c>
      <c r="E22" s="22">
        <f>SUM(E23:E29)</f>
        <v>2186</v>
      </c>
      <c r="F22" s="22">
        <f>SUM(F23:F29)</f>
        <v>2186</v>
      </c>
      <c r="G22" s="22">
        <f>SUM(G23:G29)</f>
        <v>0</v>
      </c>
      <c r="H22" s="22">
        <f>SUM(H23:H29)</f>
        <v>0</v>
      </c>
      <c r="I22" s="22">
        <f>SUM(I23:I29)</f>
        <v>0</v>
      </c>
      <c r="J22" s="20" t="s">
        <v>23</v>
      </c>
      <c r="K22" s="20" t="s">
        <v>23</v>
      </c>
      <c r="L22" s="20" t="s">
        <v>23</v>
      </c>
      <c r="M22" s="18">
        <f>SUM(M23:M29)</f>
        <v>14306</v>
      </c>
      <c r="N22" s="18">
        <f>SUM(N23:N29)</f>
        <v>3865</v>
      </c>
      <c r="O22" s="20" t="s">
        <v>23</v>
      </c>
      <c r="P22" s="20" t="s">
        <v>23</v>
      </c>
      <c r="Q22" s="20" t="s">
        <v>23</v>
      </c>
      <c r="R22" s="20" t="s">
        <v>23</v>
      </c>
      <c r="S22" s="20" t="s">
        <v>23</v>
      </c>
      <c r="T22" s="22"/>
    </row>
    <row r="23" s="6" customFormat="1" ht="67" customHeight="1" spans="1:20">
      <c r="A23" s="24">
        <v>9</v>
      </c>
      <c r="B23" s="25" t="s">
        <v>94</v>
      </c>
      <c r="C23" s="26" t="s">
        <v>39</v>
      </c>
      <c r="D23" s="26" t="s">
        <v>95</v>
      </c>
      <c r="E23" s="28">
        <f t="shared" ref="E23:E29" si="5">SUM(F23:I23)</f>
        <v>396</v>
      </c>
      <c r="F23" s="28">
        <v>396</v>
      </c>
      <c r="G23" s="28"/>
      <c r="H23" s="34"/>
      <c r="I23" s="28"/>
      <c r="J23" s="57" t="s">
        <v>96</v>
      </c>
      <c r="K23" s="27" t="s">
        <v>97</v>
      </c>
      <c r="L23" s="55" t="s">
        <v>98</v>
      </c>
      <c r="M23" s="27">
        <v>1924</v>
      </c>
      <c r="N23" s="27">
        <v>606</v>
      </c>
      <c r="O23" s="27" t="s">
        <v>99</v>
      </c>
      <c r="P23" s="26" t="s">
        <v>88</v>
      </c>
      <c r="Q23" s="27" t="s">
        <v>39</v>
      </c>
      <c r="R23" s="27" t="s">
        <v>39</v>
      </c>
      <c r="S23" s="27" t="s">
        <v>100</v>
      </c>
      <c r="T23" s="64"/>
    </row>
    <row r="24" s="6" customFormat="1" ht="71" customHeight="1" spans="1:20">
      <c r="A24" s="24">
        <v>10</v>
      </c>
      <c r="B24" s="25" t="s">
        <v>101</v>
      </c>
      <c r="C24" s="26" t="s">
        <v>82</v>
      </c>
      <c r="D24" s="26" t="s">
        <v>102</v>
      </c>
      <c r="E24" s="28">
        <f t="shared" si="5"/>
        <v>800</v>
      </c>
      <c r="F24" s="28">
        <v>800</v>
      </c>
      <c r="G24" s="28"/>
      <c r="H24" s="34"/>
      <c r="I24" s="28"/>
      <c r="J24" s="57" t="s">
        <v>103</v>
      </c>
      <c r="K24" s="27" t="s">
        <v>35</v>
      </c>
      <c r="L24" s="55" t="s">
        <v>104</v>
      </c>
      <c r="M24" s="27">
        <v>1929</v>
      </c>
      <c r="N24" s="27">
        <v>487</v>
      </c>
      <c r="O24" s="27" t="s">
        <v>37</v>
      </c>
      <c r="P24" s="59" t="s">
        <v>38</v>
      </c>
      <c r="Q24" s="27" t="s">
        <v>39</v>
      </c>
      <c r="R24" s="27" t="s">
        <v>89</v>
      </c>
      <c r="S24" s="27" t="s">
        <v>90</v>
      </c>
      <c r="T24" s="22"/>
    </row>
    <row r="25" s="6" customFormat="1" ht="77" customHeight="1" spans="1:20">
      <c r="A25" s="24">
        <v>11</v>
      </c>
      <c r="B25" s="25" t="s">
        <v>105</v>
      </c>
      <c r="C25" s="26" t="s">
        <v>82</v>
      </c>
      <c r="D25" s="26" t="s">
        <v>106</v>
      </c>
      <c r="E25" s="28">
        <f t="shared" si="5"/>
        <v>150</v>
      </c>
      <c r="F25" s="28">
        <v>150</v>
      </c>
      <c r="G25" s="28"/>
      <c r="H25" s="34"/>
      <c r="I25" s="28"/>
      <c r="J25" s="57" t="s">
        <v>107</v>
      </c>
      <c r="K25" s="27" t="s">
        <v>35</v>
      </c>
      <c r="L25" s="55" t="s">
        <v>108</v>
      </c>
      <c r="M25" s="27">
        <v>482</v>
      </c>
      <c r="N25" s="27">
        <v>96</v>
      </c>
      <c r="O25" s="27" t="s">
        <v>37</v>
      </c>
      <c r="P25" s="59" t="s">
        <v>38</v>
      </c>
      <c r="Q25" s="27" t="s">
        <v>39</v>
      </c>
      <c r="R25" s="27" t="s">
        <v>89</v>
      </c>
      <c r="S25" s="27" t="s">
        <v>90</v>
      </c>
      <c r="T25" s="22"/>
    </row>
    <row r="26" s="6" customFormat="1" ht="55" customHeight="1" spans="1:20">
      <c r="A26" s="24">
        <v>12</v>
      </c>
      <c r="B26" s="25" t="s">
        <v>109</v>
      </c>
      <c r="C26" s="26" t="s">
        <v>72</v>
      </c>
      <c r="D26" s="26" t="s">
        <v>110</v>
      </c>
      <c r="E26" s="28">
        <f t="shared" si="5"/>
        <v>390</v>
      </c>
      <c r="F26" s="28">
        <v>390</v>
      </c>
      <c r="G26" s="28"/>
      <c r="H26" s="34"/>
      <c r="I26" s="28"/>
      <c r="J26" s="57" t="s">
        <v>111</v>
      </c>
      <c r="K26" s="27" t="s">
        <v>35</v>
      </c>
      <c r="L26" s="55" t="s">
        <v>112</v>
      </c>
      <c r="M26" s="27">
        <v>2351</v>
      </c>
      <c r="N26" s="27">
        <v>502</v>
      </c>
      <c r="O26" s="27" t="s">
        <v>99</v>
      </c>
      <c r="P26" s="59" t="s">
        <v>38</v>
      </c>
      <c r="Q26" s="27" t="s">
        <v>39</v>
      </c>
      <c r="R26" s="27" t="s">
        <v>76</v>
      </c>
      <c r="S26" s="27" t="s">
        <v>77</v>
      </c>
      <c r="T26" s="22"/>
    </row>
    <row r="27" s="6" customFormat="1" ht="54" customHeight="1" spans="1:20">
      <c r="A27" s="24">
        <v>13</v>
      </c>
      <c r="B27" s="25" t="s">
        <v>113</v>
      </c>
      <c r="C27" s="26" t="s">
        <v>72</v>
      </c>
      <c r="D27" s="26" t="s">
        <v>114</v>
      </c>
      <c r="E27" s="28">
        <f t="shared" si="5"/>
        <v>330</v>
      </c>
      <c r="F27" s="28">
        <v>330</v>
      </c>
      <c r="G27" s="28"/>
      <c r="H27" s="34"/>
      <c r="I27" s="28"/>
      <c r="J27" s="57" t="s">
        <v>115</v>
      </c>
      <c r="K27" s="27" t="s">
        <v>35</v>
      </c>
      <c r="L27" s="55" t="s">
        <v>116</v>
      </c>
      <c r="M27" s="27">
        <v>1633</v>
      </c>
      <c r="N27" s="27">
        <v>367</v>
      </c>
      <c r="O27" s="27" t="s">
        <v>99</v>
      </c>
      <c r="P27" s="59" t="s">
        <v>38</v>
      </c>
      <c r="Q27" s="27" t="s">
        <v>39</v>
      </c>
      <c r="R27" s="27" t="s">
        <v>76</v>
      </c>
      <c r="S27" s="27" t="s">
        <v>77</v>
      </c>
      <c r="T27" s="22"/>
    </row>
    <row r="28" s="6" customFormat="1" ht="57" customHeight="1" spans="1:20">
      <c r="A28" s="24">
        <v>14</v>
      </c>
      <c r="B28" s="25" t="s">
        <v>117</v>
      </c>
      <c r="C28" s="26" t="s">
        <v>32</v>
      </c>
      <c r="D28" s="26" t="s">
        <v>118</v>
      </c>
      <c r="E28" s="28">
        <f t="shared" si="5"/>
        <v>20</v>
      </c>
      <c r="F28" s="28">
        <v>20</v>
      </c>
      <c r="G28" s="28"/>
      <c r="H28" s="34"/>
      <c r="I28" s="28"/>
      <c r="J28" s="57" t="s">
        <v>119</v>
      </c>
      <c r="K28" s="27" t="s">
        <v>35</v>
      </c>
      <c r="L28" s="55" t="s">
        <v>120</v>
      </c>
      <c r="M28" s="27">
        <v>2932</v>
      </c>
      <c r="N28" s="27">
        <v>843</v>
      </c>
      <c r="O28" s="27" t="s">
        <v>56</v>
      </c>
      <c r="P28" s="59" t="s">
        <v>38</v>
      </c>
      <c r="Q28" s="27" t="s">
        <v>121</v>
      </c>
      <c r="R28" s="27" t="s">
        <v>40</v>
      </c>
      <c r="S28" s="27" t="s">
        <v>41</v>
      </c>
      <c r="T28" s="22"/>
    </row>
    <row r="29" s="6" customFormat="1" ht="172" customHeight="1" spans="1:20">
      <c r="A29" s="24">
        <v>15</v>
      </c>
      <c r="B29" s="25" t="s">
        <v>122</v>
      </c>
      <c r="C29" s="26" t="s">
        <v>51</v>
      </c>
      <c r="D29" s="27" t="s">
        <v>123</v>
      </c>
      <c r="E29" s="28">
        <f t="shared" si="5"/>
        <v>100</v>
      </c>
      <c r="F29" s="28">
        <v>100</v>
      </c>
      <c r="G29" s="28"/>
      <c r="H29" s="34"/>
      <c r="I29" s="28"/>
      <c r="J29" s="57" t="s">
        <v>124</v>
      </c>
      <c r="K29" s="27" t="s">
        <v>54</v>
      </c>
      <c r="L29" s="55" t="s">
        <v>125</v>
      </c>
      <c r="M29" s="27">
        <v>3055</v>
      </c>
      <c r="N29" s="27">
        <v>964</v>
      </c>
      <c r="O29" s="27" t="s">
        <v>56</v>
      </c>
      <c r="P29" s="59" t="s">
        <v>38</v>
      </c>
      <c r="Q29" s="27" t="s">
        <v>121</v>
      </c>
      <c r="R29" s="27" t="s">
        <v>57</v>
      </c>
      <c r="S29" s="27" t="s">
        <v>58</v>
      </c>
      <c r="T29" s="22"/>
    </row>
    <row r="30" s="6" customFormat="1" ht="39" customHeight="1" spans="1:20">
      <c r="A30" s="24"/>
      <c r="B30" s="33" t="s">
        <v>126</v>
      </c>
      <c r="C30" s="20" t="s">
        <v>23</v>
      </c>
      <c r="D30" s="20" t="s">
        <v>23</v>
      </c>
      <c r="E30" s="22">
        <f>SUM(E31:E32)</f>
        <v>400</v>
      </c>
      <c r="F30" s="22">
        <f>SUM(F31:F32)</f>
        <v>400</v>
      </c>
      <c r="G30" s="22">
        <f>SUM(G31:G32)</f>
        <v>0</v>
      </c>
      <c r="H30" s="22">
        <f>SUM(H31:H32)</f>
        <v>0</v>
      </c>
      <c r="I30" s="22">
        <f>SUM(I31:I32)</f>
        <v>0</v>
      </c>
      <c r="J30" s="20" t="s">
        <v>23</v>
      </c>
      <c r="K30" s="20" t="s">
        <v>23</v>
      </c>
      <c r="L30" s="20" t="s">
        <v>23</v>
      </c>
      <c r="M30" s="18">
        <f>SUM(M31:M32)</f>
        <v>4345</v>
      </c>
      <c r="N30" s="18">
        <f>SUM(N31:N32)</f>
        <v>527</v>
      </c>
      <c r="O30" s="20" t="s">
        <v>23</v>
      </c>
      <c r="P30" s="20" t="s">
        <v>23</v>
      </c>
      <c r="Q30" s="20" t="s">
        <v>23</v>
      </c>
      <c r="R30" s="20" t="s">
        <v>23</v>
      </c>
      <c r="S30" s="20" t="s">
        <v>23</v>
      </c>
      <c r="T30" s="22"/>
    </row>
    <row r="31" s="6" customFormat="1" ht="71" customHeight="1" spans="1:20">
      <c r="A31" s="24">
        <v>16</v>
      </c>
      <c r="B31" s="25" t="s">
        <v>127</v>
      </c>
      <c r="C31" s="26" t="s">
        <v>43</v>
      </c>
      <c r="D31" s="26" t="s">
        <v>128</v>
      </c>
      <c r="E31" s="28">
        <f>SUM(F31:I31)</f>
        <v>300</v>
      </c>
      <c r="F31" s="28">
        <v>300</v>
      </c>
      <c r="G31" s="28"/>
      <c r="H31" s="34"/>
      <c r="I31" s="28"/>
      <c r="J31" s="57" t="s">
        <v>129</v>
      </c>
      <c r="K31" s="27" t="s">
        <v>46</v>
      </c>
      <c r="L31" s="55" t="s">
        <v>130</v>
      </c>
      <c r="M31" s="27">
        <v>3862</v>
      </c>
      <c r="N31" s="27">
        <v>402</v>
      </c>
      <c r="O31" s="27" t="s">
        <v>56</v>
      </c>
      <c r="P31" s="59" t="s">
        <v>38</v>
      </c>
      <c r="Q31" s="27" t="s">
        <v>39</v>
      </c>
      <c r="R31" s="27" t="s">
        <v>48</v>
      </c>
      <c r="S31" s="27" t="s">
        <v>49</v>
      </c>
      <c r="T31" s="22"/>
    </row>
    <row r="32" s="6" customFormat="1" ht="58" customHeight="1" spans="1:20">
      <c r="A32" s="24">
        <v>17</v>
      </c>
      <c r="B32" s="25" t="s">
        <v>131</v>
      </c>
      <c r="C32" s="26" t="s">
        <v>132</v>
      </c>
      <c r="D32" s="26" t="s">
        <v>133</v>
      </c>
      <c r="E32" s="28">
        <f>SUM(F32:I32)</f>
        <v>100</v>
      </c>
      <c r="F32" s="28">
        <v>100</v>
      </c>
      <c r="G32" s="28"/>
      <c r="H32" s="34"/>
      <c r="I32" s="28"/>
      <c r="J32" s="57" t="s">
        <v>134</v>
      </c>
      <c r="K32" s="27" t="s">
        <v>35</v>
      </c>
      <c r="L32" s="55" t="s">
        <v>135</v>
      </c>
      <c r="M32" s="27">
        <v>483</v>
      </c>
      <c r="N32" s="27">
        <v>125</v>
      </c>
      <c r="O32" s="27" t="s">
        <v>56</v>
      </c>
      <c r="P32" s="59" t="s">
        <v>38</v>
      </c>
      <c r="Q32" s="27" t="s">
        <v>121</v>
      </c>
      <c r="R32" s="27" t="s">
        <v>136</v>
      </c>
      <c r="S32" s="27" t="s">
        <v>137</v>
      </c>
      <c r="T32" s="22"/>
    </row>
    <row r="33" s="6" customFormat="1" ht="21.75" customHeight="1" spans="1:20">
      <c r="A33" s="18" t="s">
        <v>138</v>
      </c>
      <c r="B33" s="20" t="s">
        <v>139</v>
      </c>
      <c r="C33" s="20" t="s">
        <v>23</v>
      </c>
      <c r="D33" s="20" t="s">
        <v>23</v>
      </c>
      <c r="E33" s="22">
        <f>SUM(E34:E34)</f>
        <v>484.5</v>
      </c>
      <c r="F33" s="22">
        <f>SUM(F34:F34)</f>
        <v>484.5</v>
      </c>
      <c r="G33" s="22">
        <f>SUM(G34:G34)</f>
        <v>0</v>
      </c>
      <c r="H33" s="22">
        <f>SUM(H34:H34)</f>
        <v>0</v>
      </c>
      <c r="I33" s="22">
        <f>SUM(I34:I34)</f>
        <v>0</v>
      </c>
      <c r="J33" s="20" t="s">
        <v>23</v>
      </c>
      <c r="K33" s="20" t="s">
        <v>23</v>
      </c>
      <c r="L33" s="20" t="s">
        <v>23</v>
      </c>
      <c r="M33" s="18">
        <f>SUM(M34:M34)</f>
        <v>21238</v>
      </c>
      <c r="N33" s="18">
        <f>SUM(N34:N34)</f>
        <v>21238</v>
      </c>
      <c r="O33" s="20" t="s">
        <v>23</v>
      </c>
      <c r="P33" s="20" t="s">
        <v>23</v>
      </c>
      <c r="Q33" s="20" t="s">
        <v>23</v>
      </c>
      <c r="R33" s="20" t="s">
        <v>23</v>
      </c>
      <c r="S33" s="20" t="s">
        <v>23</v>
      </c>
      <c r="T33" s="22"/>
    </row>
    <row r="34" s="6" customFormat="1" ht="50" customHeight="1" spans="1:20">
      <c r="A34" s="24">
        <v>18</v>
      </c>
      <c r="B34" s="25" t="s">
        <v>140</v>
      </c>
      <c r="C34" s="26" t="s">
        <v>141</v>
      </c>
      <c r="D34" s="26" t="s">
        <v>142</v>
      </c>
      <c r="E34" s="28">
        <f>SUM(F34:I34)</f>
        <v>484.5</v>
      </c>
      <c r="F34" s="28">
        <v>484.5</v>
      </c>
      <c r="G34" s="28"/>
      <c r="H34" s="34"/>
      <c r="I34" s="28"/>
      <c r="J34" s="57" t="s">
        <v>143</v>
      </c>
      <c r="K34" s="27" t="s">
        <v>144</v>
      </c>
      <c r="L34" s="55" t="s">
        <v>145</v>
      </c>
      <c r="M34" s="27">
        <v>21238</v>
      </c>
      <c r="N34" s="27">
        <v>21238</v>
      </c>
      <c r="O34" s="56" t="s">
        <v>146</v>
      </c>
      <c r="P34" s="26" t="s">
        <v>147</v>
      </c>
      <c r="Q34" s="27" t="s">
        <v>39</v>
      </c>
      <c r="R34" s="27" t="s">
        <v>39</v>
      </c>
      <c r="S34" s="27" t="s">
        <v>148</v>
      </c>
      <c r="T34" s="22"/>
    </row>
    <row r="35" s="6" customFormat="1" ht="50" customHeight="1" spans="1:20">
      <c r="A35" s="18" t="s">
        <v>149</v>
      </c>
      <c r="B35" s="20" t="s">
        <v>150</v>
      </c>
      <c r="C35" s="20" t="s">
        <v>23</v>
      </c>
      <c r="D35" s="20" t="s">
        <v>23</v>
      </c>
      <c r="E35" s="22">
        <f>SUM(E36:E36)</f>
        <v>280</v>
      </c>
      <c r="F35" s="22">
        <f>SUM(F36:F36)</f>
        <v>280</v>
      </c>
      <c r="G35" s="22">
        <f>SUM(G36:G36)</f>
        <v>0</v>
      </c>
      <c r="H35" s="22">
        <f>SUM(H36:H36)</f>
        <v>0</v>
      </c>
      <c r="I35" s="22">
        <f>SUM(I36:I36)</f>
        <v>0</v>
      </c>
      <c r="J35" s="20" t="s">
        <v>23</v>
      </c>
      <c r="K35" s="20" t="s">
        <v>23</v>
      </c>
      <c r="L35" s="20" t="s">
        <v>23</v>
      </c>
      <c r="M35" s="18">
        <f>SUM(M36:M36)</f>
        <v>15282</v>
      </c>
      <c r="N35" s="18">
        <f>SUM(N36:N36)</f>
        <v>3930</v>
      </c>
      <c r="O35" s="20" t="s">
        <v>23</v>
      </c>
      <c r="P35" s="20" t="s">
        <v>23</v>
      </c>
      <c r="Q35" s="20" t="s">
        <v>23</v>
      </c>
      <c r="R35" s="20" t="s">
        <v>23</v>
      </c>
      <c r="S35" s="20" t="s">
        <v>23</v>
      </c>
      <c r="T35" s="22"/>
    </row>
    <row r="36" s="6" customFormat="1" ht="50" customHeight="1" spans="1:20">
      <c r="A36" s="24">
        <v>19</v>
      </c>
      <c r="B36" s="25" t="s">
        <v>151</v>
      </c>
      <c r="C36" s="26" t="s">
        <v>152</v>
      </c>
      <c r="D36" s="26" t="s">
        <v>153</v>
      </c>
      <c r="E36" s="28">
        <f t="shared" ref="E36:E44" si="6">SUM(F36:I36)</f>
        <v>280</v>
      </c>
      <c r="F36" s="28">
        <v>280</v>
      </c>
      <c r="G36" s="28"/>
      <c r="H36" s="34"/>
      <c r="I36" s="28"/>
      <c r="J36" s="57" t="s">
        <v>154</v>
      </c>
      <c r="K36" s="27" t="s">
        <v>35</v>
      </c>
      <c r="L36" s="55" t="s">
        <v>155</v>
      </c>
      <c r="M36" s="27">
        <v>15282</v>
      </c>
      <c r="N36" s="27">
        <v>3930</v>
      </c>
      <c r="O36" s="27" t="s">
        <v>37</v>
      </c>
      <c r="P36" s="59" t="s">
        <v>38</v>
      </c>
      <c r="Q36" s="27" t="s">
        <v>39</v>
      </c>
      <c r="R36" s="27" t="s">
        <v>156</v>
      </c>
      <c r="S36" s="27" t="s">
        <v>157</v>
      </c>
      <c r="T36" s="22"/>
    </row>
    <row r="37" s="5" customFormat="1" ht="21.75" customHeight="1" spans="1:20">
      <c r="A37" s="18" t="s">
        <v>158</v>
      </c>
      <c r="B37" s="35" t="s">
        <v>159</v>
      </c>
      <c r="C37" s="36"/>
      <c r="D37" s="37"/>
      <c r="E37" s="38">
        <f t="shared" ref="E37:I37" si="7">SUM(E38,E45)</f>
        <v>2147</v>
      </c>
      <c r="F37" s="38">
        <f t="shared" si="7"/>
        <v>2147</v>
      </c>
      <c r="G37" s="38">
        <f t="shared" si="7"/>
        <v>0</v>
      </c>
      <c r="H37" s="38">
        <f t="shared" si="7"/>
        <v>0</v>
      </c>
      <c r="I37" s="38">
        <f t="shared" si="7"/>
        <v>0</v>
      </c>
      <c r="J37" s="20" t="s">
        <v>23</v>
      </c>
      <c r="K37" s="20" t="s">
        <v>23</v>
      </c>
      <c r="L37" s="20" t="s">
        <v>23</v>
      </c>
      <c r="M37" s="18">
        <f>SUM(M38,M45)</f>
        <v>33369</v>
      </c>
      <c r="N37" s="18">
        <f>SUM(N38,N45)</f>
        <v>8719</v>
      </c>
      <c r="O37" s="20" t="s">
        <v>23</v>
      </c>
      <c r="P37" s="20" t="s">
        <v>23</v>
      </c>
      <c r="Q37" s="20" t="s">
        <v>23</v>
      </c>
      <c r="R37" s="20" t="s">
        <v>23</v>
      </c>
      <c r="S37" s="20" t="s">
        <v>23</v>
      </c>
      <c r="T37" s="22"/>
    </row>
    <row r="38" s="5" customFormat="1" ht="21.75" customHeight="1" spans="1:20">
      <c r="A38" s="18" t="s">
        <v>26</v>
      </c>
      <c r="B38" s="20" t="s">
        <v>160</v>
      </c>
      <c r="C38" s="20" t="s">
        <v>23</v>
      </c>
      <c r="D38" s="20" t="s">
        <v>23</v>
      </c>
      <c r="E38" s="22">
        <f>SUM(E39:E44)</f>
        <v>1647</v>
      </c>
      <c r="F38" s="22">
        <f>SUM(F39:F44)</f>
        <v>1647</v>
      </c>
      <c r="G38" s="22">
        <f>SUM(G39:G44)</f>
        <v>0</v>
      </c>
      <c r="H38" s="22">
        <f>SUM(H39:H44)</f>
        <v>0</v>
      </c>
      <c r="I38" s="22">
        <f>SUM(I39:I44)</f>
        <v>0</v>
      </c>
      <c r="J38" s="20" t="s">
        <v>23</v>
      </c>
      <c r="K38" s="20" t="s">
        <v>23</v>
      </c>
      <c r="L38" s="20" t="s">
        <v>23</v>
      </c>
      <c r="M38" s="18">
        <f>SUM(M39:M44)</f>
        <v>17049</v>
      </c>
      <c r="N38" s="18">
        <f>SUM(N39:N44)</f>
        <v>4680</v>
      </c>
      <c r="O38" s="20" t="s">
        <v>23</v>
      </c>
      <c r="P38" s="20" t="s">
        <v>23</v>
      </c>
      <c r="Q38" s="20" t="s">
        <v>23</v>
      </c>
      <c r="R38" s="20" t="s">
        <v>23</v>
      </c>
      <c r="S38" s="20" t="s">
        <v>23</v>
      </c>
      <c r="T38" s="22"/>
    </row>
    <row r="39" s="5" customFormat="1" ht="66" customHeight="1" spans="1:20">
      <c r="A39" s="24">
        <v>20</v>
      </c>
      <c r="B39" s="25" t="s">
        <v>161</v>
      </c>
      <c r="C39" s="26" t="s">
        <v>43</v>
      </c>
      <c r="D39" s="26" t="s">
        <v>162</v>
      </c>
      <c r="E39" s="28">
        <f t="shared" si="6"/>
        <v>233</v>
      </c>
      <c r="F39" s="28">
        <v>233</v>
      </c>
      <c r="G39" s="28"/>
      <c r="H39" s="34"/>
      <c r="I39" s="28"/>
      <c r="J39" s="57" t="s">
        <v>163</v>
      </c>
      <c r="K39" s="27" t="s">
        <v>46</v>
      </c>
      <c r="L39" s="55" t="s">
        <v>164</v>
      </c>
      <c r="M39" s="27">
        <v>2350</v>
      </c>
      <c r="N39" s="27">
        <v>315</v>
      </c>
      <c r="O39" s="56" t="s">
        <v>165</v>
      </c>
      <c r="P39" s="26" t="s">
        <v>165</v>
      </c>
      <c r="Q39" s="27" t="s">
        <v>39</v>
      </c>
      <c r="R39" s="27" t="s">
        <v>48</v>
      </c>
      <c r="S39" s="27" t="s">
        <v>49</v>
      </c>
      <c r="T39" s="22"/>
    </row>
    <row r="40" s="5" customFormat="1" ht="90" customHeight="1" spans="1:20">
      <c r="A40" s="24">
        <v>21</v>
      </c>
      <c r="B40" s="25" t="s">
        <v>166</v>
      </c>
      <c r="C40" s="26" t="s">
        <v>72</v>
      </c>
      <c r="D40" s="27" t="s">
        <v>167</v>
      </c>
      <c r="E40" s="28">
        <f t="shared" si="6"/>
        <v>800</v>
      </c>
      <c r="F40" s="28">
        <v>800</v>
      </c>
      <c r="G40" s="28"/>
      <c r="H40" s="29"/>
      <c r="I40" s="28"/>
      <c r="J40" s="54" t="s">
        <v>168</v>
      </c>
      <c r="K40" s="27" t="s">
        <v>85</v>
      </c>
      <c r="L40" s="55" t="s">
        <v>164</v>
      </c>
      <c r="M40" s="61">
        <v>780</v>
      </c>
      <c r="N40" s="61">
        <v>155</v>
      </c>
      <c r="O40" s="56" t="s">
        <v>165</v>
      </c>
      <c r="P40" s="26" t="s">
        <v>165</v>
      </c>
      <c r="Q40" s="27" t="s">
        <v>39</v>
      </c>
      <c r="R40" s="27" t="s">
        <v>76</v>
      </c>
      <c r="S40" s="27" t="s">
        <v>77</v>
      </c>
      <c r="T40" s="22"/>
    </row>
    <row r="41" s="5" customFormat="1" ht="55" customHeight="1" spans="1:20">
      <c r="A41" s="24">
        <v>22</v>
      </c>
      <c r="B41" s="25" t="s">
        <v>169</v>
      </c>
      <c r="C41" s="26" t="s">
        <v>170</v>
      </c>
      <c r="D41" s="27" t="s">
        <v>171</v>
      </c>
      <c r="E41" s="28">
        <f t="shared" si="6"/>
        <v>254</v>
      </c>
      <c r="F41" s="28">
        <v>254</v>
      </c>
      <c r="G41" s="28"/>
      <c r="H41" s="29"/>
      <c r="I41" s="28"/>
      <c r="J41" s="54" t="s">
        <v>172</v>
      </c>
      <c r="K41" s="27" t="s">
        <v>35</v>
      </c>
      <c r="L41" s="55" t="s">
        <v>164</v>
      </c>
      <c r="M41" s="61">
        <v>3903</v>
      </c>
      <c r="N41" s="61">
        <v>1358</v>
      </c>
      <c r="O41" s="56" t="s">
        <v>165</v>
      </c>
      <c r="P41" s="26" t="s">
        <v>165</v>
      </c>
      <c r="Q41" s="27" t="s">
        <v>39</v>
      </c>
      <c r="R41" s="27" t="s">
        <v>173</v>
      </c>
      <c r="S41" s="27" t="s">
        <v>174</v>
      </c>
      <c r="T41" s="22"/>
    </row>
    <row r="42" s="5" customFormat="1" ht="55" customHeight="1" spans="1:20">
      <c r="A42" s="24">
        <v>23</v>
      </c>
      <c r="B42" s="25" t="s">
        <v>175</v>
      </c>
      <c r="C42" s="26" t="s">
        <v>170</v>
      </c>
      <c r="D42" s="27" t="s">
        <v>176</v>
      </c>
      <c r="E42" s="28">
        <f t="shared" si="6"/>
        <v>30</v>
      </c>
      <c r="F42" s="28">
        <v>30</v>
      </c>
      <c r="G42" s="28"/>
      <c r="H42" s="29"/>
      <c r="I42" s="28"/>
      <c r="J42" s="54" t="s">
        <v>177</v>
      </c>
      <c r="K42" s="27" t="s">
        <v>35</v>
      </c>
      <c r="L42" s="55" t="s">
        <v>164</v>
      </c>
      <c r="M42" s="61">
        <v>1815</v>
      </c>
      <c r="N42" s="61">
        <v>582</v>
      </c>
      <c r="O42" s="56" t="s">
        <v>165</v>
      </c>
      <c r="P42" s="26" t="s">
        <v>165</v>
      </c>
      <c r="Q42" s="27" t="s">
        <v>121</v>
      </c>
      <c r="R42" s="27" t="s">
        <v>173</v>
      </c>
      <c r="S42" s="27" t="s">
        <v>178</v>
      </c>
      <c r="T42" s="22"/>
    </row>
    <row r="43" s="5" customFormat="1" ht="47" customHeight="1" spans="1:20">
      <c r="A43" s="24">
        <v>24</v>
      </c>
      <c r="B43" s="25" t="s">
        <v>179</v>
      </c>
      <c r="C43" s="26" t="s">
        <v>152</v>
      </c>
      <c r="D43" s="27" t="s">
        <v>180</v>
      </c>
      <c r="E43" s="28">
        <f t="shared" si="6"/>
        <v>30</v>
      </c>
      <c r="F43" s="28">
        <v>30</v>
      </c>
      <c r="G43" s="28"/>
      <c r="H43" s="29"/>
      <c r="I43" s="28"/>
      <c r="J43" s="54" t="s">
        <v>181</v>
      </c>
      <c r="K43" s="27" t="s">
        <v>182</v>
      </c>
      <c r="L43" s="55" t="s">
        <v>164</v>
      </c>
      <c r="M43" s="61">
        <v>5656</v>
      </c>
      <c r="N43" s="61">
        <v>1519</v>
      </c>
      <c r="O43" s="56" t="s">
        <v>165</v>
      </c>
      <c r="P43" s="26" t="s">
        <v>165</v>
      </c>
      <c r="Q43" s="27" t="s">
        <v>121</v>
      </c>
      <c r="R43" s="27" t="s">
        <v>156</v>
      </c>
      <c r="S43" s="27" t="s">
        <v>157</v>
      </c>
      <c r="T43" s="22"/>
    </row>
    <row r="44" s="5" customFormat="1" ht="86" customHeight="1" spans="1:20">
      <c r="A44" s="24">
        <v>25</v>
      </c>
      <c r="B44" s="25" t="s">
        <v>183</v>
      </c>
      <c r="C44" s="26" t="s">
        <v>51</v>
      </c>
      <c r="D44" s="27" t="s">
        <v>184</v>
      </c>
      <c r="E44" s="28">
        <f t="shared" si="6"/>
        <v>300</v>
      </c>
      <c r="F44" s="28">
        <v>300</v>
      </c>
      <c r="G44" s="28"/>
      <c r="H44" s="29"/>
      <c r="I44" s="28"/>
      <c r="J44" s="54" t="s">
        <v>185</v>
      </c>
      <c r="K44" s="27" t="s">
        <v>54</v>
      </c>
      <c r="L44" s="55" t="s">
        <v>164</v>
      </c>
      <c r="M44" s="61">
        <v>2545</v>
      </c>
      <c r="N44" s="61">
        <v>751</v>
      </c>
      <c r="O44" s="56" t="s">
        <v>165</v>
      </c>
      <c r="P44" s="26" t="s">
        <v>165</v>
      </c>
      <c r="Q44" s="27" t="s">
        <v>39</v>
      </c>
      <c r="R44" s="27" t="s">
        <v>57</v>
      </c>
      <c r="S44" s="27" t="s">
        <v>58</v>
      </c>
      <c r="T44" s="22"/>
    </row>
    <row r="45" s="5" customFormat="1" ht="21.75" customHeight="1" spans="1:20">
      <c r="A45" s="18" t="s">
        <v>91</v>
      </c>
      <c r="B45" s="20" t="s">
        <v>186</v>
      </c>
      <c r="C45" s="20" t="s">
        <v>23</v>
      </c>
      <c r="D45" s="20" t="s">
        <v>23</v>
      </c>
      <c r="E45" s="22">
        <f>SUM(E46,E49)</f>
        <v>500</v>
      </c>
      <c r="F45" s="22">
        <f t="shared" ref="F45:I45" si="8">SUM(F46,F49)</f>
        <v>500</v>
      </c>
      <c r="G45" s="22">
        <f t="shared" si="8"/>
        <v>0</v>
      </c>
      <c r="H45" s="22">
        <f t="shared" si="8"/>
        <v>0</v>
      </c>
      <c r="I45" s="22">
        <f t="shared" si="8"/>
        <v>0</v>
      </c>
      <c r="J45" s="20" t="s">
        <v>23</v>
      </c>
      <c r="K45" s="20" t="s">
        <v>23</v>
      </c>
      <c r="L45" s="20" t="s">
        <v>23</v>
      </c>
      <c r="M45" s="18">
        <f>SUM(M46,M49)</f>
        <v>16320</v>
      </c>
      <c r="N45" s="18">
        <f>SUM(N46,N49)</f>
        <v>4039</v>
      </c>
      <c r="O45" s="20" t="s">
        <v>23</v>
      </c>
      <c r="P45" s="20" t="s">
        <v>23</v>
      </c>
      <c r="Q45" s="20" t="s">
        <v>23</v>
      </c>
      <c r="R45" s="20" t="s">
        <v>23</v>
      </c>
      <c r="S45" s="20" t="s">
        <v>23</v>
      </c>
      <c r="T45" s="22"/>
    </row>
    <row r="46" s="5" customFormat="1" ht="19.5" customHeight="1" spans="1:20">
      <c r="A46" s="18"/>
      <c r="B46" s="23" t="s">
        <v>187</v>
      </c>
      <c r="C46" s="20" t="s">
        <v>23</v>
      </c>
      <c r="D46" s="20" t="s">
        <v>23</v>
      </c>
      <c r="E46" s="38">
        <f>SUM(E47:E48)</f>
        <v>0</v>
      </c>
      <c r="F46" s="38">
        <f>SUM(F47:F48)</f>
        <v>0</v>
      </c>
      <c r="G46" s="38">
        <f>SUM(G47:G48)</f>
        <v>0</v>
      </c>
      <c r="H46" s="38">
        <f>SUM(H47:H48)</f>
        <v>0</v>
      </c>
      <c r="I46" s="38">
        <f>SUM(I47:I48)</f>
        <v>0</v>
      </c>
      <c r="J46" s="20" t="s">
        <v>23</v>
      </c>
      <c r="K46" s="20" t="s">
        <v>23</v>
      </c>
      <c r="L46" s="20" t="s">
        <v>23</v>
      </c>
      <c r="M46" s="18">
        <f>SUM(M47:M48)</f>
        <v>0</v>
      </c>
      <c r="N46" s="18">
        <f>SUM(N47:N48)</f>
        <v>0</v>
      </c>
      <c r="O46" s="20" t="s">
        <v>23</v>
      </c>
      <c r="P46" s="20" t="s">
        <v>23</v>
      </c>
      <c r="Q46" s="20" t="s">
        <v>23</v>
      </c>
      <c r="R46" s="20" t="s">
        <v>23</v>
      </c>
      <c r="S46" s="20" t="s">
        <v>23</v>
      </c>
      <c r="T46" s="22"/>
    </row>
    <row r="47" s="6" customFormat="1" ht="19" customHeight="1" spans="1:20">
      <c r="A47" s="24"/>
      <c r="B47" s="25"/>
      <c r="C47" s="24"/>
      <c r="D47" s="27"/>
      <c r="E47" s="28">
        <f t="shared" ref="E47:E58" si="9">SUM(F47:I47)</f>
        <v>0</v>
      </c>
      <c r="F47" s="28"/>
      <c r="G47" s="28"/>
      <c r="H47" s="30"/>
      <c r="I47" s="28"/>
      <c r="J47" s="62"/>
      <c r="K47" s="27"/>
      <c r="L47" s="55"/>
      <c r="M47" s="61"/>
      <c r="N47" s="61"/>
      <c r="O47" s="56"/>
      <c r="P47" s="26"/>
      <c r="Q47" s="27"/>
      <c r="R47" s="27"/>
      <c r="S47" s="27"/>
      <c r="T47" s="64"/>
    </row>
    <row r="48" s="6" customFormat="1" ht="18" customHeight="1" spans="1:20">
      <c r="A48" s="24"/>
      <c r="B48" s="25"/>
      <c r="C48" s="24"/>
      <c r="D48" s="27"/>
      <c r="E48" s="28">
        <f t="shared" si="9"/>
        <v>0</v>
      </c>
      <c r="F48" s="28"/>
      <c r="G48" s="28"/>
      <c r="H48" s="30"/>
      <c r="I48" s="28"/>
      <c r="J48" s="63"/>
      <c r="K48" s="27"/>
      <c r="L48" s="55"/>
      <c r="M48" s="26"/>
      <c r="N48" s="26"/>
      <c r="O48" s="56"/>
      <c r="P48" s="26"/>
      <c r="Q48" s="27"/>
      <c r="R48" s="27"/>
      <c r="S48" s="27"/>
      <c r="T48" s="22"/>
    </row>
    <row r="49" s="5" customFormat="1" ht="19.5" customHeight="1" spans="1:20">
      <c r="A49" s="18"/>
      <c r="B49" s="39" t="s">
        <v>188</v>
      </c>
      <c r="C49" s="20" t="s">
        <v>23</v>
      </c>
      <c r="D49" s="20" t="s">
        <v>23</v>
      </c>
      <c r="E49" s="38">
        <f>SUM(E50:E57)</f>
        <v>500</v>
      </c>
      <c r="F49" s="38">
        <f>SUM(F50:F57)</f>
        <v>500</v>
      </c>
      <c r="G49" s="38">
        <f>SUM(G50:G57)</f>
        <v>0</v>
      </c>
      <c r="H49" s="38">
        <f>SUM(H50:H57)</f>
        <v>0</v>
      </c>
      <c r="I49" s="38">
        <f>SUM(I50:I57)</f>
        <v>0</v>
      </c>
      <c r="J49" s="20" t="s">
        <v>23</v>
      </c>
      <c r="K49" s="20" t="s">
        <v>23</v>
      </c>
      <c r="L49" s="20" t="s">
        <v>23</v>
      </c>
      <c r="M49" s="18">
        <f>SUM(M50:M57)</f>
        <v>16320</v>
      </c>
      <c r="N49" s="18">
        <f>SUM(N50:N57)</f>
        <v>4039</v>
      </c>
      <c r="O49" s="20" t="s">
        <v>23</v>
      </c>
      <c r="P49" s="20" t="s">
        <v>23</v>
      </c>
      <c r="Q49" s="20" t="s">
        <v>23</v>
      </c>
      <c r="R49" s="20" t="s">
        <v>23</v>
      </c>
      <c r="S49" s="20" t="s">
        <v>23</v>
      </c>
      <c r="T49" s="22"/>
    </row>
    <row r="50" s="5" customFormat="1" ht="65" customHeight="1" spans="1:20">
      <c r="A50" s="24">
        <v>26</v>
      </c>
      <c r="B50" s="25" t="s">
        <v>189</v>
      </c>
      <c r="C50" s="24" t="s">
        <v>43</v>
      </c>
      <c r="D50" s="27" t="s">
        <v>190</v>
      </c>
      <c r="E50" s="28">
        <f t="shared" si="9"/>
        <v>70</v>
      </c>
      <c r="F50" s="28">
        <v>70</v>
      </c>
      <c r="G50" s="28"/>
      <c r="H50" s="30"/>
      <c r="I50" s="28"/>
      <c r="J50" s="62" t="s">
        <v>191</v>
      </c>
      <c r="K50" s="27" t="s">
        <v>46</v>
      </c>
      <c r="L50" s="55" t="s">
        <v>192</v>
      </c>
      <c r="M50" s="61">
        <v>4789</v>
      </c>
      <c r="N50" s="61">
        <v>786</v>
      </c>
      <c r="O50" s="56" t="s">
        <v>165</v>
      </c>
      <c r="P50" s="26" t="s">
        <v>165</v>
      </c>
      <c r="Q50" s="27" t="s">
        <v>39</v>
      </c>
      <c r="R50" s="27" t="s">
        <v>48</v>
      </c>
      <c r="S50" s="27" t="s">
        <v>49</v>
      </c>
      <c r="T50" s="22"/>
    </row>
    <row r="51" s="5" customFormat="1" ht="71" customHeight="1" spans="1:20">
      <c r="A51" s="24">
        <v>27</v>
      </c>
      <c r="B51" s="25" t="s">
        <v>193</v>
      </c>
      <c r="C51" s="24" t="s">
        <v>152</v>
      </c>
      <c r="D51" s="27" t="s">
        <v>194</v>
      </c>
      <c r="E51" s="28">
        <f t="shared" si="9"/>
        <v>50</v>
      </c>
      <c r="F51" s="28">
        <v>50</v>
      </c>
      <c r="G51" s="28"/>
      <c r="H51" s="30"/>
      <c r="I51" s="28"/>
      <c r="J51" s="62" t="s">
        <v>195</v>
      </c>
      <c r="K51" s="27" t="s">
        <v>35</v>
      </c>
      <c r="L51" s="55" t="s">
        <v>192</v>
      </c>
      <c r="M51" s="61">
        <v>579</v>
      </c>
      <c r="N51" s="61">
        <v>156</v>
      </c>
      <c r="O51" s="56" t="s">
        <v>165</v>
      </c>
      <c r="P51" s="26" t="s">
        <v>165</v>
      </c>
      <c r="Q51" s="27" t="s">
        <v>39</v>
      </c>
      <c r="R51" s="27" t="s">
        <v>156</v>
      </c>
      <c r="S51" s="27" t="s">
        <v>157</v>
      </c>
      <c r="T51" s="22"/>
    </row>
    <row r="52" s="5" customFormat="1" ht="116" customHeight="1" spans="1:20">
      <c r="A52" s="24">
        <v>28</v>
      </c>
      <c r="B52" s="25" t="s">
        <v>196</v>
      </c>
      <c r="C52" s="24" t="s">
        <v>170</v>
      </c>
      <c r="D52" s="27" t="s">
        <v>197</v>
      </c>
      <c r="E52" s="28">
        <f t="shared" si="9"/>
        <v>70</v>
      </c>
      <c r="F52" s="28">
        <v>70</v>
      </c>
      <c r="G52" s="28"/>
      <c r="H52" s="30"/>
      <c r="I52" s="28"/>
      <c r="J52" s="62" t="s">
        <v>198</v>
      </c>
      <c r="K52" s="27" t="s">
        <v>35</v>
      </c>
      <c r="L52" s="55" t="s">
        <v>192</v>
      </c>
      <c r="M52" s="61">
        <v>4000</v>
      </c>
      <c r="N52" s="61">
        <v>1200</v>
      </c>
      <c r="O52" s="56" t="s">
        <v>165</v>
      </c>
      <c r="P52" s="26" t="s">
        <v>165</v>
      </c>
      <c r="Q52" s="27" t="s">
        <v>39</v>
      </c>
      <c r="R52" s="27" t="s">
        <v>173</v>
      </c>
      <c r="S52" s="27" t="s">
        <v>199</v>
      </c>
      <c r="T52" s="22"/>
    </row>
    <row r="53" s="5" customFormat="1" ht="73" customHeight="1" spans="1:20">
      <c r="A53" s="24">
        <v>29</v>
      </c>
      <c r="B53" s="25" t="s">
        <v>200</v>
      </c>
      <c r="C53" s="24" t="s">
        <v>32</v>
      </c>
      <c r="D53" s="27" t="s">
        <v>201</v>
      </c>
      <c r="E53" s="28">
        <f t="shared" si="9"/>
        <v>50</v>
      </c>
      <c r="F53" s="28">
        <v>50</v>
      </c>
      <c r="G53" s="28"/>
      <c r="H53" s="30"/>
      <c r="I53" s="28"/>
      <c r="J53" s="62" t="s">
        <v>202</v>
      </c>
      <c r="K53" s="27" t="s">
        <v>35</v>
      </c>
      <c r="L53" s="55" t="s">
        <v>192</v>
      </c>
      <c r="M53" s="61">
        <v>2338</v>
      </c>
      <c r="N53" s="61">
        <v>606</v>
      </c>
      <c r="O53" s="56" t="s">
        <v>165</v>
      </c>
      <c r="P53" s="26" t="s">
        <v>165</v>
      </c>
      <c r="Q53" s="27" t="s">
        <v>39</v>
      </c>
      <c r="R53" s="27" t="s">
        <v>40</v>
      </c>
      <c r="S53" s="27" t="s">
        <v>41</v>
      </c>
      <c r="T53" s="22"/>
    </row>
    <row r="54" s="5" customFormat="1" ht="168" customHeight="1" spans="1:20">
      <c r="A54" s="24">
        <v>30</v>
      </c>
      <c r="B54" s="25" t="s">
        <v>203</v>
      </c>
      <c r="C54" s="24" t="s">
        <v>51</v>
      </c>
      <c r="D54" s="27" t="s">
        <v>204</v>
      </c>
      <c r="E54" s="28">
        <f t="shared" si="9"/>
        <v>60</v>
      </c>
      <c r="F54" s="28">
        <v>60</v>
      </c>
      <c r="G54" s="28"/>
      <c r="H54" s="30"/>
      <c r="I54" s="28"/>
      <c r="J54" s="62" t="s">
        <v>205</v>
      </c>
      <c r="K54" s="27" t="s">
        <v>54</v>
      </c>
      <c r="L54" s="55" t="s">
        <v>192</v>
      </c>
      <c r="M54" s="61">
        <v>1155</v>
      </c>
      <c r="N54" s="61">
        <v>442</v>
      </c>
      <c r="O54" s="56" t="s">
        <v>165</v>
      </c>
      <c r="P54" s="26" t="s">
        <v>165</v>
      </c>
      <c r="Q54" s="27" t="s">
        <v>39</v>
      </c>
      <c r="R54" s="27" t="s">
        <v>206</v>
      </c>
      <c r="S54" s="27" t="s">
        <v>58</v>
      </c>
      <c r="T54" s="22"/>
    </row>
    <row r="55" s="5" customFormat="1" ht="107" customHeight="1" spans="1:20">
      <c r="A55" s="24">
        <v>31</v>
      </c>
      <c r="B55" s="25" t="s">
        <v>207</v>
      </c>
      <c r="C55" s="24" t="s">
        <v>72</v>
      </c>
      <c r="D55" s="27" t="s">
        <v>208</v>
      </c>
      <c r="E55" s="28">
        <f t="shared" si="9"/>
        <v>60</v>
      </c>
      <c r="F55" s="28">
        <v>60</v>
      </c>
      <c r="G55" s="28"/>
      <c r="H55" s="30"/>
      <c r="I55" s="28"/>
      <c r="J55" s="62" t="s">
        <v>209</v>
      </c>
      <c r="K55" s="27" t="s">
        <v>210</v>
      </c>
      <c r="L55" s="55" t="s">
        <v>192</v>
      </c>
      <c r="M55" s="61">
        <v>1532</v>
      </c>
      <c r="N55" s="61">
        <v>327</v>
      </c>
      <c r="O55" s="56" t="s">
        <v>165</v>
      </c>
      <c r="P55" s="26" t="s">
        <v>165</v>
      </c>
      <c r="Q55" s="27" t="s">
        <v>39</v>
      </c>
      <c r="R55" s="27" t="s">
        <v>76</v>
      </c>
      <c r="S55" s="27" t="s">
        <v>77</v>
      </c>
      <c r="T55" s="22"/>
    </row>
    <row r="56" s="5" customFormat="1" ht="134" customHeight="1" spans="1:20">
      <c r="A56" s="24">
        <v>32</v>
      </c>
      <c r="B56" s="25" t="s">
        <v>211</v>
      </c>
      <c r="C56" s="24" t="s">
        <v>132</v>
      </c>
      <c r="D56" s="27" t="s">
        <v>212</v>
      </c>
      <c r="E56" s="28">
        <f t="shared" si="9"/>
        <v>70</v>
      </c>
      <c r="F56" s="28">
        <v>70</v>
      </c>
      <c r="G56" s="28"/>
      <c r="H56" s="30"/>
      <c r="I56" s="28"/>
      <c r="J56" s="62" t="s">
        <v>213</v>
      </c>
      <c r="K56" s="27" t="s">
        <v>210</v>
      </c>
      <c r="L56" s="55" t="s">
        <v>192</v>
      </c>
      <c r="M56" s="61">
        <v>371</v>
      </c>
      <c r="N56" s="61">
        <v>101</v>
      </c>
      <c r="O56" s="56" t="s">
        <v>165</v>
      </c>
      <c r="P56" s="26" t="s">
        <v>165</v>
      </c>
      <c r="Q56" s="27" t="s">
        <v>39</v>
      </c>
      <c r="R56" s="27" t="s">
        <v>136</v>
      </c>
      <c r="S56" s="27" t="s">
        <v>137</v>
      </c>
      <c r="T56" s="22"/>
    </row>
    <row r="57" s="5" customFormat="1" ht="113" customHeight="1" spans="1:20">
      <c r="A57" s="24">
        <v>33</v>
      </c>
      <c r="B57" s="25" t="s">
        <v>214</v>
      </c>
      <c r="C57" s="24" t="s">
        <v>82</v>
      </c>
      <c r="D57" s="27" t="s">
        <v>215</v>
      </c>
      <c r="E57" s="28">
        <f t="shared" si="9"/>
        <v>70</v>
      </c>
      <c r="F57" s="28">
        <v>70</v>
      </c>
      <c r="G57" s="28"/>
      <c r="H57" s="30"/>
      <c r="I57" s="28"/>
      <c r="J57" s="62" t="s">
        <v>216</v>
      </c>
      <c r="K57" s="27" t="s">
        <v>35</v>
      </c>
      <c r="L57" s="55" t="s">
        <v>192</v>
      </c>
      <c r="M57" s="61">
        <v>1556</v>
      </c>
      <c r="N57" s="61">
        <v>421</v>
      </c>
      <c r="O57" s="56" t="s">
        <v>165</v>
      </c>
      <c r="P57" s="26" t="s">
        <v>165</v>
      </c>
      <c r="Q57" s="27" t="s">
        <v>39</v>
      </c>
      <c r="R57" s="27" t="s">
        <v>89</v>
      </c>
      <c r="S57" s="27" t="s">
        <v>90</v>
      </c>
      <c r="T57" s="22"/>
    </row>
    <row r="58" s="5" customFormat="1" ht="21.75" customHeight="1" spans="1:20">
      <c r="A58" s="18" t="s">
        <v>217</v>
      </c>
      <c r="B58" s="18" t="s">
        <v>218</v>
      </c>
      <c r="C58" s="18"/>
      <c r="D58" s="18"/>
      <c r="E58" s="38">
        <f>SUM(E59:E60)</f>
        <v>445.5</v>
      </c>
      <c r="F58" s="38">
        <f>SUM(F59:F60)</f>
        <v>445.5</v>
      </c>
      <c r="G58" s="38">
        <f>SUM(G59:G60)</f>
        <v>0</v>
      </c>
      <c r="H58" s="38">
        <f>SUM(H59:H60)</f>
        <v>0</v>
      </c>
      <c r="I58" s="38">
        <f>SUM(I59:I60)</f>
        <v>0</v>
      </c>
      <c r="J58" s="22"/>
      <c r="K58" s="20" t="s">
        <v>23</v>
      </c>
      <c r="L58" s="20" t="s">
        <v>23</v>
      </c>
      <c r="M58" s="18">
        <f>SUM(M59:M60)</f>
        <v>1510</v>
      </c>
      <c r="N58" s="18">
        <f>SUM(N59:N60)</f>
        <v>1510</v>
      </c>
      <c r="O58" s="20" t="s">
        <v>23</v>
      </c>
      <c r="P58" s="20" t="s">
        <v>23</v>
      </c>
      <c r="Q58" s="20" t="s">
        <v>23</v>
      </c>
      <c r="R58" s="20" t="s">
        <v>23</v>
      </c>
      <c r="S58" s="20" t="s">
        <v>23</v>
      </c>
      <c r="T58" s="22"/>
    </row>
    <row r="59" s="5" customFormat="1" ht="47" customHeight="1" spans="1:20">
      <c r="A59" s="24">
        <v>34</v>
      </c>
      <c r="B59" s="40" t="s">
        <v>219</v>
      </c>
      <c r="C59" s="26" t="s">
        <v>39</v>
      </c>
      <c r="D59" s="27" t="s">
        <v>220</v>
      </c>
      <c r="E59" s="41">
        <f t="shared" ref="E58:E63" si="10">SUM(F59:I59)</f>
        <v>441</v>
      </c>
      <c r="F59" s="41">
        <v>441</v>
      </c>
      <c r="G59" s="41"/>
      <c r="H59" s="41"/>
      <c r="I59" s="41"/>
      <c r="J59" s="64" t="s">
        <v>221</v>
      </c>
      <c r="K59" s="65" t="s">
        <v>85</v>
      </c>
      <c r="L59" s="66" t="s">
        <v>222</v>
      </c>
      <c r="M59" s="26">
        <v>1501</v>
      </c>
      <c r="N59" s="26">
        <v>1501</v>
      </c>
      <c r="O59" s="56" t="s">
        <v>165</v>
      </c>
      <c r="P59" s="26" t="s">
        <v>165</v>
      </c>
      <c r="Q59" s="24" t="s">
        <v>39</v>
      </c>
      <c r="R59" s="27" t="s">
        <v>39</v>
      </c>
      <c r="S59" s="67" t="s">
        <v>148</v>
      </c>
      <c r="T59" s="22"/>
    </row>
    <row r="60" s="5" customFormat="1" ht="47" customHeight="1" spans="1:20">
      <c r="A60" s="24">
        <v>35</v>
      </c>
      <c r="B60" s="42" t="s">
        <v>223</v>
      </c>
      <c r="C60" s="26" t="s">
        <v>224</v>
      </c>
      <c r="D60" s="27" t="s">
        <v>220</v>
      </c>
      <c r="E60" s="41">
        <f t="shared" si="10"/>
        <v>4.5</v>
      </c>
      <c r="F60" s="41">
        <v>4.5</v>
      </c>
      <c r="G60" s="41"/>
      <c r="H60" s="41"/>
      <c r="I60" s="41"/>
      <c r="J60" s="64" t="s">
        <v>225</v>
      </c>
      <c r="K60" s="65" t="s">
        <v>85</v>
      </c>
      <c r="L60" s="66" t="s">
        <v>226</v>
      </c>
      <c r="M60" s="26">
        <v>9</v>
      </c>
      <c r="N60" s="26">
        <v>9</v>
      </c>
      <c r="O60" s="56" t="s">
        <v>165</v>
      </c>
      <c r="P60" s="26" t="s">
        <v>165</v>
      </c>
      <c r="Q60" s="67" t="s">
        <v>224</v>
      </c>
      <c r="R60" s="65" t="s">
        <v>224</v>
      </c>
      <c r="S60" s="67" t="s">
        <v>227</v>
      </c>
      <c r="T60" s="22"/>
    </row>
    <row r="61" s="5" customFormat="1" ht="21.75" customHeight="1" spans="1:20">
      <c r="A61" s="18" t="s">
        <v>228</v>
      </c>
      <c r="B61" s="18" t="s">
        <v>229</v>
      </c>
      <c r="C61" s="18"/>
      <c r="D61" s="18"/>
      <c r="E61" s="38">
        <f t="shared" ref="E61:I61" si="11">SUM(E62:E63)</f>
        <v>500</v>
      </c>
      <c r="F61" s="38">
        <f t="shared" si="11"/>
        <v>500</v>
      </c>
      <c r="G61" s="38">
        <f t="shared" si="11"/>
        <v>0</v>
      </c>
      <c r="H61" s="38">
        <f t="shared" si="11"/>
        <v>0</v>
      </c>
      <c r="I61" s="38">
        <f t="shared" si="11"/>
        <v>0</v>
      </c>
      <c r="J61" s="20" t="s">
        <v>23</v>
      </c>
      <c r="K61" s="20" t="s">
        <v>23</v>
      </c>
      <c r="L61" s="20" t="s">
        <v>23</v>
      </c>
      <c r="M61" s="18">
        <f>SUM(M62:M63)</f>
        <v>2375</v>
      </c>
      <c r="N61" s="18">
        <f>SUM(N62:N63)</f>
        <v>2375</v>
      </c>
      <c r="O61" s="20" t="s">
        <v>23</v>
      </c>
      <c r="P61" s="20" t="s">
        <v>23</v>
      </c>
      <c r="Q61" s="20" t="s">
        <v>23</v>
      </c>
      <c r="R61" s="20" t="s">
        <v>23</v>
      </c>
      <c r="S61" s="20" t="s">
        <v>23</v>
      </c>
      <c r="T61" s="22"/>
    </row>
    <row r="62" s="5" customFormat="1" ht="65" customHeight="1" spans="1:20">
      <c r="A62" s="24">
        <v>36</v>
      </c>
      <c r="B62" s="42" t="s">
        <v>230</v>
      </c>
      <c r="C62" s="26" t="s">
        <v>231</v>
      </c>
      <c r="D62" s="27" t="s">
        <v>220</v>
      </c>
      <c r="E62" s="41">
        <f t="shared" si="10"/>
        <v>200</v>
      </c>
      <c r="F62" s="41">
        <v>200</v>
      </c>
      <c r="G62" s="41"/>
      <c r="H62" s="41"/>
      <c r="I62" s="41"/>
      <c r="J62" s="64" t="s">
        <v>232</v>
      </c>
      <c r="K62" s="65" t="s">
        <v>85</v>
      </c>
      <c r="L62" s="66" t="s">
        <v>233</v>
      </c>
      <c r="M62" s="67">
        <v>2000</v>
      </c>
      <c r="N62" s="67">
        <v>2000</v>
      </c>
      <c r="O62" s="56" t="s">
        <v>165</v>
      </c>
      <c r="P62" s="26" t="s">
        <v>165</v>
      </c>
      <c r="Q62" s="67" t="s">
        <v>234</v>
      </c>
      <c r="R62" s="65" t="s">
        <v>231</v>
      </c>
      <c r="S62" s="67" t="s">
        <v>235</v>
      </c>
      <c r="T62" s="22"/>
    </row>
    <row r="63" s="5" customFormat="1" ht="55" customHeight="1" spans="1:20">
      <c r="A63" s="24">
        <v>37</v>
      </c>
      <c r="B63" s="42" t="s">
        <v>236</v>
      </c>
      <c r="C63" s="26" t="s">
        <v>231</v>
      </c>
      <c r="D63" s="27" t="s">
        <v>220</v>
      </c>
      <c r="E63" s="41">
        <f t="shared" si="10"/>
        <v>300</v>
      </c>
      <c r="F63" s="41">
        <v>300</v>
      </c>
      <c r="G63" s="41"/>
      <c r="H63" s="41"/>
      <c r="I63" s="41"/>
      <c r="J63" s="64" t="s">
        <v>237</v>
      </c>
      <c r="K63" s="65" t="s">
        <v>85</v>
      </c>
      <c r="L63" s="66" t="s">
        <v>238</v>
      </c>
      <c r="M63" s="67">
        <v>375</v>
      </c>
      <c r="N63" s="67">
        <v>375</v>
      </c>
      <c r="O63" s="56" t="s">
        <v>165</v>
      </c>
      <c r="P63" s="26" t="s">
        <v>165</v>
      </c>
      <c r="Q63" s="67" t="s">
        <v>234</v>
      </c>
      <c r="R63" s="65" t="s">
        <v>231</v>
      </c>
      <c r="S63" s="67" t="s">
        <v>235</v>
      </c>
      <c r="T63" s="22"/>
    </row>
    <row r="64" s="5" customFormat="1" ht="21.75" customHeight="1" spans="1:20">
      <c r="A64" s="18" t="s">
        <v>239</v>
      </c>
      <c r="B64" s="43" t="s">
        <v>240</v>
      </c>
      <c r="C64" s="44"/>
      <c r="D64" s="45"/>
      <c r="E64" s="38">
        <f>SUM(E65:E73)</f>
        <v>86</v>
      </c>
      <c r="F64" s="38">
        <f>SUM(F65:F73)</f>
        <v>86</v>
      </c>
      <c r="G64" s="38">
        <f>SUM(G65:G73)</f>
        <v>0</v>
      </c>
      <c r="H64" s="38">
        <f>SUM(H65:H73)</f>
        <v>0</v>
      </c>
      <c r="I64" s="38">
        <f>SUM(I65:I73)</f>
        <v>0</v>
      </c>
      <c r="J64" s="20" t="s">
        <v>23</v>
      </c>
      <c r="K64" s="20" t="s">
        <v>23</v>
      </c>
      <c r="L64" s="20" t="s">
        <v>23</v>
      </c>
      <c r="M64" s="20" t="s">
        <v>23</v>
      </c>
      <c r="N64" s="20" t="s">
        <v>23</v>
      </c>
      <c r="O64" s="20" t="s">
        <v>23</v>
      </c>
      <c r="P64" s="20" t="s">
        <v>23</v>
      </c>
      <c r="Q64" s="20" t="s">
        <v>23</v>
      </c>
      <c r="R64" s="20" t="s">
        <v>23</v>
      </c>
      <c r="S64" s="20" t="s">
        <v>23</v>
      </c>
      <c r="T64" s="22"/>
    </row>
    <row r="65" s="6" customFormat="1" ht="56" customHeight="1" spans="1:20">
      <c r="A65" s="24">
        <v>38</v>
      </c>
      <c r="B65" s="40" t="s">
        <v>241</v>
      </c>
      <c r="C65" s="24" t="s">
        <v>43</v>
      </c>
      <c r="D65" s="20" t="s">
        <v>23</v>
      </c>
      <c r="E65" s="28">
        <f t="shared" ref="E65:E73" si="12">SUM(F65:I65)</f>
        <v>10</v>
      </c>
      <c r="F65" s="28">
        <v>10</v>
      </c>
      <c r="G65" s="28"/>
      <c r="H65" s="28"/>
      <c r="I65" s="28"/>
      <c r="J65" s="64" t="s">
        <v>242</v>
      </c>
      <c r="K65" s="20" t="s">
        <v>23</v>
      </c>
      <c r="L65" s="55" t="s">
        <v>243</v>
      </c>
      <c r="M65" s="20" t="s">
        <v>23</v>
      </c>
      <c r="N65" s="20" t="s">
        <v>23</v>
      </c>
      <c r="O65" s="56" t="s">
        <v>165</v>
      </c>
      <c r="P65" s="26" t="s">
        <v>165</v>
      </c>
      <c r="Q65" s="24" t="s">
        <v>39</v>
      </c>
      <c r="R65" s="27" t="s">
        <v>48</v>
      </c>
      <c r="S65" s="27" t="s">
        <v>49</v>
      </c>
      <c r="T65" s="64"/>
    </row>
    <row r="66" s="6" customFormat="1" ht="56" customHeight="1" spans="1:20">
      <c r="A66" s="24">
        <v>39</v>
      </c>
      <c r="B66" s="40" t="s">
        <v>244</v>
      </c>
      <c r="C66" s="24" t="s">
        <v>152</v>
      </c>
      <c r="D66" s="20" t="s">
        <v>23</v>
      </c>
      <c r="E66" s="28">
        <f t="shared" si="12"/>
        <v>6</v>
      </c>
      <c r="F66" s="28">
        <v>6</v>
      </c>
      <c r="G66" s="28"/>
      <c r="H66" s="28"/>
      <c r="I66" s="28"/>
      <c r="J66" s="64" t="s">
        <v>245</v>
      </c>
      <c r="K66" s="20" t="s">
        <v>23</v>
      </c>
      <c r="L66" s="55" t="s">
        <v>246</v>
      </c>
      <c r="M66" s="20" t="s">
        <v>23</v>
      </c>
      <c r="N66" s="20" t="s">
        <v>23</v>
      </c>
      <c r="O66" s="56" t="s">
        <v>165</v>
      </c>
      <c r="P66" s="26" t="s">
        <v>165</v>
      </c>
      <c r="Q66" s="24" t="s">
        <v>39</v>
      </c>
      <c r="R66" s="27" t="s">
        <v>156</v>
      </c>
      <c r="S66" s="27" t="s">
        <v>157</v>
      </c>
      <c r="T66" s="64"/>
    </row>
    <row r="67" s="6" customFormat="1" ht="56" customHeight="1" spans="1:20">
      <c r="A67" s="24">
        <v>40</v>
      </c>
      <c r="B67" s="40" t="s">
        <v>247</v>
      </c>
      <c r="C67" s="24" t="s">
        <v>170</v>
      </c>
      <c r="D67" s="20" t="s">
        <v>23</v>
      </c>
      <c r="E67" s="28">
        <f t="shared" si="12"/>
        <v>6</v>
      </c>
      <c r="F67" s="28">
        <v>6</v>
      </c>
      <c r="G67" s="28"/>
      <c r="H67" s="28"/>
      <c r="I67" s="28"/>
      <c r="J67" s="64" t="s">
        <v>245</v>
      </c>
      <c r="K67" s="20" t="s">
        <v>23</v>
      </c>
      <c r="L67" s="55" t="s">
        <v>246</v>
      </c>
      <c r="M67" s="20" t="s">
        <v>23</v>
      </c>
      <c r="N67" s="20" t="s">
        <v>23</v>
      </c>
      <c r="O67" s="56" t="s">
        <v>165</v>
      </c>
      <c r="P67" s="26" t="s">
        <v>165</v>
      </c>
      <c r="Q67" s="24" t="s">
        <v>39</v>
      </c>
      <c r="R67" s="27" t="s">
        <v>173</v>
      </c>
      <c r="S67" s="27" t="s">
        <v>199</v>
      </c>
      <c r="T67" s="64"/>
    </row>
    <row r="68" s="6" customFormat="1" ht="56" customHeight="1" spans="1:20">
      <c r="A68" s="24">
        <v>41</v>
      </c>
      <c r="B68" s="40" t="s">
        <v>248</v>
      </c>
      <c r="C68" s="24" t="s">
        <v>32</v>
      </c>
      <c r="D68" s="20" t="s">
        <v>23</v>
      </c>
      <c r="E68" s="28">
        <f t="shared" si="12"/>
        <v>6</v>
      </c>
      <c r="F68" s="28">
        <v>6</v>
      </c>
      <c r="G68" s="28"/>
      <c r="H68" s="28"/>
      <c r="I68" s="28"/>
      <c r="J68" s="64" t="s">
        <v>245</v>
      </c>
      <c r="K68" s="20" t="s">
        <v>23</v>
      </c>
      <c r="L68" s="55" t="s">
        <v>246</v>
      </c>
      <c r="M68" s="20" t="s">
        <v>23</v>
      </c>
      <c r="N68" s="20" t="s">
        <v>23</v>
      </c>
      <c r="O68" s="56" t="s">
        <v>165</v>
      </c>
      <c r="P68" s="26" t="s">
        <v>165</v>
      </c>
      <c r="Q68" s="24" t="s">
        <v>39</v>
      </c>
      <c r="R68" s="27" t="s">
        <v>40</v>
      </c>
      <c r="S68" s="27" t="s">
        <v>41</v>
      </c>
      <c r="T68" s="64"/>
    </row>
    <row r="69" s="6" customFormat="1" ht="56" customHeight="1" spans="1:20">
      <c r="A69" s="24">
        <v>42</v>
      </c>
      <c r="B69" s="40" t="s">
        <v>249</v>
      </c>
      <c r="C69" s="24" t="s">
        <v>51</v>
      </c>
      <c r="D69" s="20" t="s">
        <v>23</v>
      </c>
      <c r="E69" s="28">
        <f t="shared" si="12"/>
        <v>6</v>
      </c>
      <c r="F69" s="28">
        <v>6</v>
      </c>
      <c r="G69" s="28"/>
      <c r="H69" s="28"/>
      <c r="I69" s="28"/>
      <c r="J69" s="64" t="s">
        <v>242</v>
      </c>
      <c r="K69" s="20" t="s">
        <v>23</v>
      </c>
      <c r="L69" s="55" t="s">
        <v>243</v>
      </c>
      <c r="M69" s="20" t="s">
        <v>23</v>
      </c>
      <c r="N69" s="20" t="s">
        <v>23</v>
      </c>
      <c r="O69" s="56" t="s">
        <v>165</v>
      </c>
      <c r="P69" s="26" t="s">
        <v>165</v>
      </c>
      <c r="Q69" s="24" t="s">
        <v>39</v>
      </c>
      <c r="R69" s="27" t="s">
        <v>206</v>
      </c>
      <c r="S69" s="27" t="s">
        <v>58</v>
      </c>
      <c r="T69" s="64"/>
    </row>
    <row r="70" s="6" customFormat="1" ht="56" customHeight="1" spans="1:20">
      <c r="A70" s="24">
        <v>43</v>
      </c>
      <c r="B70" s="40" t="s">
        <v>250</v>
      </c>
      <c r="C70" s="24" t="s">
        <v>72</v>
      </c>
      <c r="D70" s="20" t="s">
        <v>23</v>
      </c>
      <c r="E70" s="28">
        <f t="shared" si="12"/>
        <v>25</v>
      </c>
      <c r="F70" s="28">
        <v>25</v>
      </c>
      <c r="G70" s="28"/>
      <c r="H70" s="28"/>
      <c r="I70" s="28"/>
      <c r="J70" s="64" t="s">
        <v>251</v>
      </c>
      <c r="K70" s="20" t="s">
        <v>23</v>
      </c>
      <c r="L70" s="55" t="s">
        <v>252</v>
      </c>
      <c r="M70" s="20" t="s">
        <v>23</v>
      </c>
      <c r="N70" s="20" t="s">
        <v>23</v>
      </c>
      <c r="O70" s="56" t="s">
        <v>165</v>
      </c>
      <c r="P70" s="26" t="s">
        <v>165</v>
      </c>
      <c r="Q70" s="24" t="s">
        <v>39</v>
      </c>
      <c r="R70" s="27" t="s">
        <v>76</v>
      </c>
      <c r="S70" s="27" t="s">
        <v>77</v>
      </c>
      <c r="T70" s="64"/>
    </row>
    <row r="71" s="6" customFormat="1" ht="56" customHeight="1" spans="1:20">
      <c r="A71" s="24">
        <v>44</v>
      </c>
      <c r="B71" s="40" t="s">
        <v>253</v>
      </c>
      <c r="C71" s="24" t="s">
        <v>132</v>
      </c>
      <c r="D71" s="20" t="s">
        <v>23</v>
      </c>
      <c r="E71" s="28">
        <f t="shared" si="12"/>
        <v>3</v>
      </c>
      <c r="F71" s="28">
        <v>3</v>
      </c>
      <c r="G71" s="28"/>
      <c r="H71" s="28"/>
      <c r="I71" s="28"/>
      <c r="J71" s="64" t="s">
        <v>254</v>
      </c>
      <c r="K71" s="20" t="s">
        <v>23</v>
      </c>
      <c r="L71" s="55" t="s">
        <v>246</v>
      </c>
      <c r="M71" s="20" t="s">
        <v>23</v>
      </c>
      <c r="N71" s="20" t="s">
        <v>23</v>
      </c>
      <c r="O71" s="56" t="s">
        <v>165</v>
      </c>
      <c r="P71" s="26" t="s">
        <v>165</v>
      </c>
      <c r="Q71" s="24" t="s">
        <v>39</v>
      </c>
      <c r="R71" s="27" t="s">
        <v>136</v>
      </c>
      <c r="S71" s="27" t="s">
        <v>137</v>
      </c>
      <c r="T71" s="64"/>
    </row>
    <row r="72" s="6" customFormat="1" ht="56" customHeight="1" spans="1:20">
      <c r="A72" s="24">
        <v>45</v>
      </c>
      <c r="B72" s="40" t="s">
        <v>255</v>
      </c>
      <c r="C72" s="24" t="s">
        <v>82</v>
      </c>
      <c r="D72" s="20" t="s">
        <v>23</v>
      </c>
      <c r="E72" s="28">
        <f t="shared" si="12"/>
        <v>15</v>
      </c>
      <c r="F72" s="28">
        <v>15</v>
      </c>
      <c r="G72" s="28"/>
      <c r="H72" s="28"/>
      <c r="I72" s="28"/>
      <c r="J72" s="64" t="s">
        <v>242</v>
      </c>
      <c r="K72" s="20" t="s">
        <v>23</v>
      </c>
      <c r="L72" s="55" t="s">
        <v>243</v>
      </c>
      <c r="M72" s="20" t="s">
        <v>23</v>
      </c>
      <c r="N72" s="20" t="s">
        <v>23</v>
      </c>
      <c r="O72" s="56" t="s">
        <v>165</v>
      </c>
      <c r="P72" s="26" t="s">
        <v>165</v>
      </c>
      <c r="Q72" s="24" t="s">
        <v>39</v>
      </c>
      <c r="R72" s="27" t="s">
        <v>89</v>
      </c>
      <c r="S72" s="27" t="s">
        <v>90</v>
      </c>
      <c r="T72" s="64"/>
    </row>
    <row r="73" s="6" customFormat="1" ht="45" customHeight="1" spans="1:20">
      <c r="A73" s="24">
        <v>46</v>
      </c>
      <c r="B73" s="40" t="s">
        <v>256</v>
      </c>
      <c r="C73" s="27" t="s">
        <v>60</v>
      </c>
      <c r="D73" s="20" t="s">
        <v>23</v>
      </c>
      <c r="E73" s="28">
        <f t="shared" si="12"/>
        <v>9</v>
      </c>
      <c r="F73" s="28">
        <v>9</v>
      </c>
      <c r="G73" s="28"/>
      <c r="H73" s="28"/>
      <c r="I73" s="28"/>
      <c r="J73" s="64" t="s">
        <v>254</v>
      </c>
      <c r="K73" s="20" t="s">
        <v>23</v>
      </c>
      <c r="L73" s="55" t="s">
        <v>257</v>
      </c>
      <c r="M73" s="20" t="s">
        <v>23</v>
      </c>
      <c r="N73" s="20" t="s">
        <v>23</v>
      </c>
      <c r="O73" s="56" t="s">
        <v>165</v>
      </c>
      <c r="P73" s="26" t="s">
        <v>165</v>
      </c>
      <c r="Q73" s="24" t="s">
        <v>39</v>
      </c>
      <c r="R73" s="27" t="s">
        <v>89</v>
      </c>
      <c r="S73" s="27" t="s">
        <v>65</v>
      </c>
      <c r="T73" s="22"/>
    </row>
    <row r="74" s="7" customFormat="1" ht="40" customHeight="1" spans="1:20">
      <c r="A74" s="74"/>
      <c r="B74" s="74"/>
      <c r="C74" s="74"/>
      <c r="D74" s="74"/>
      <c r="E74" s="74"/>
      <c r="F74" s="74"/>
      <c r="G74" s="74"/>
      <c r="H74" s="74"/>
      <c r="I74" s="74"/>
      <c r="J74" s="75"/>
      <c r="K74" s="76"/>
      <c r="L74" s="77"/>
      <c r="M74" s="77"/>
      <c r="N74" s="77"/>
      <c r="O74" s="78"/>
      <c r="P74" s="8"/>
      <c r="Q74" s="8"/>
      <c r="R74" s="79"/>
      <c r="S74" s="8"/>
      <c r="T74" s="8"/>
    </row>
  </sheetData>
  <mergeCells count="23">
    <mergeCell ref="A1:T1"/>
    <mergeCell ref="A2:T2"/>
    <mergeCell ref="E3:I3"/>
    <mergeCell ref="M3:P3"/>
    <mergeCell ref="A5:D5"/>
    <mergeCell ref="B6:D6"/>
    <mergeCell ref="B37:D37"/>
    <mergeCell ref="B58:D58"/>
    <mergeCell ref="B61:D61"/>
    <mergeCell ref="B64:D64"/>
    <mergeCell ref="A74:I74"/>
    <mergeCell ref="P74:T74"/>
    <mergeCell ref="A3:A4"/>
    <mergeCell ref="B3:B4"/>
    <mergeCell ref="C3:C4"/>
    <mergeCell ref="D3:D4"/>
    <mergeCell ref="J3:J4"/>
    <mergeCell ref="K3:K4"/>
    <mergeCell ref="L3:L4"/>
    <mergeCell ref="Q3:Q4"/>
    <mergeCell ref="R3:R4"/>
    <mergeCell ref="S3:S4"/>
    <mergeCell ref="T3:T4"/>
  </mergeCells>
  <dataValidations count="5">
    <dataValidation type="list" allowBlank="1" showInputMessage="1" showErrorMessage="1" sqref="O9 O11 O34">
      <formula1>"土地流转,就业务工,带动生产,帮扶产销对接,资产入股,收益分红,其他。"</formula1>
    </dataValidation>
    <dataValidation type="list" allowBlank="1" showInputMessage="1" showErrorMessage="1" sqref="P9 P11 P20 P23">
      <formula1>"方案,协议"</formula1>
    </dataValidation>
    <dataValidation type="list" allowBlank="1" showInputMessage="1" showErrorMessage="1" sqref="P34">
      <formula1>"方案,协议,政策性"</formula1>
    </dataValidation>
    <dataValidation type="list" allowBlank="1" showInputMessage="1" showErrorMessage="1" sqref="O39:O44 O47:O48 O50:O57 O59:O60 O62:O63 O65:O73">
      <formula1>"土地流转,就业务工,带动生产,帮扶产销对接,资产入股,收益分红,其他,不涉及"</formula1>
    </dataValidation>
    <dataValidation type="list" allowBlank="1" showInputMessage="1" showErrorMessage="1" sqref="P39:P44 P47:P48 P50:P57 P59:P60 P62:P63 P65:P73">
      <formula1>"方案,协议,不涉及"</formula1>
    </dataValidation>
  </dataValidations>
  <pageMargins left="0.590277777777778" right="0.393055555555556" top="0.747916666666667" bottom="0.747916666666667" header="0.314583333333333" footer="0.314583333333333"/>
  <pageSetup paperSize="8"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dcterms:created xsi:type="dcterms:W3CDTF">2020-02-19T01:44:00Z</dcterms:created>
  <cp:lastPrinted>2022-09-07T01:20:00Z</cp:lastPrinted>
  <dcterms:modified xsi:type="dcterms:W3CDTF">2025-01-14T07:42:53Z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3982DC2079CD4C12A01B03781A3E3B8A</vt:lpwstr>
  </property>
</Properties>
</file>